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/>
  <calcPr fullCalcOnLoad="1"/>
</workbook>
</file>

<file path=xl/sharedStrings.xml><?xml version="1.0" encoding="utf-8"?>
<sst xmlns="http://schemas.openxmlformats.org/spreadsheetml/2006/main" count="1575" uniqueCount="681">
  <si>
    <t>Dochody budżetu powiatu na 2023 rok</t>
  </si>
  <si>
    <t>w złotych</t>
  </si>
  <si>
    <t>Dział</t>
  </si>
  <si>
    <t>Rozdział</t>
  </si>
  <si>
    <t>§</t>
  </si>
  <si>
    <t>Nazwa</t>
  </si>
  <si>
    <t>Plan ogółem</t>
  </si>
  <si>
    <t>1</t>
  </si>
  <si>
    <t>2</t>
  </si>
  <si>
    <t>3</t>
  </si>
  <si>
    <t>4</t>
  </si>
  <si>
    <t>5</t>
  </si>
  <si>
    <t>bieżące</t>
  </si>
  <si>
    <t>010</t>
  </si>
  <si>
    <t>Rolnictwo i łowiectwo</t>
  </si>
  <si>
    <t xml:space="preserve">w tym z tytułu dotacji i środków na finansowanie wydatków na realizację zadań finansowanych z udziałem środków, o których mowa w art. 5 ust. 1 pkt 2 i 3 
</t>
  </si>
  <si>
    <t>0,00</t>
  </si>
  <si>
    <t>01005</t>
  </si>
  <si>
    <t>Prace geodezyjno-urządzeniowe na potrzeby rolnictwa</t>
  </si>
  <si>
    <t>2110</t>
  </si>
  <si>
    <t>Dotacja celowa otrzymana z budżetu państwa na zadania bieżące z zakresu administracji rządowej oraz inne zadania zlecone ustawami realizowane przez powiat</t>
  </si>
  <si>
    <t>020</t>
  </si>
  <si>
    <t>Leśnictwo</t>
  </si>
  <si>
    <t>02001</t>
  </si>
  <si>
    <t>Gospodarka leśna</t>
  </si>
  <si>
    <t>2460</t>
  </si>
  <si>
    <t>Środki otrzymane od pozostałych jednostek zaliczanych do sektora finansów publicznych na realizacje zadań bieżących jednostek zaliczanych do sektora finansów publicznych</t>
  </si>
  <si>
    <t>600</t>
  </si>
  <si>
    <t>Transport i łączność</t>
  </si>
  <si>
    <t>60004</t>
  </si>
  <si>
    <t>Lokalny transport zbiorowy</t>
  </si>
  <si>
    <t>2170</t>
  </si>
  <si>
    <t>Środki otrzymane z państwowych funduszy celowych na realizację zadań bieżących jednostek sektora finansów publicznych</t>
  </si>
  <si>
    <t>2330</t>
  </si>
  <si>
    <t>Dotacja celowa otrzymana od samorządu województwa na zadania bieżące realizowane na podstawie porozumień (umów) między jednostkami samorządu terytorialnego</t>
  </si>
  <si>
    <t>150 000,00</t>
  </si>
  <si>
    <t>60095</t>
  </si>
  <si>
    <t>Pozostała działalność</t>
  </si>
  <si>
    <t>0490</t>
  </si>
  <si>
    <t>Wpływy z innych lokalnych opłat pobieranych przez jednostki samorządu terytorialnego na podstawie odrębnych ustaw</t>
  </si>
  <si>
    <t>15 000,00</t>
  </si>
  <si>
    <t>0640</t>
  </si>
  <si>
    <t>Wpływy z tytułu kosztów egzekucyjnych, opłaty komorniczej i kosztów upomnień</t>
  </si>
  <si>
    <t>1 000,00</t>
  </si>
  <si>
    <t>0970</t>
  </si>
  <si>
    <t>Wpływy z różnych dochodów</t>
  </si>
  <si>
    <t>700</t>
  </si>
  <si>
    <t>Gospodarka mieszkaniowa</t>
  </si>
  <si>
    <t>70005</t>
  </si>
  <si>
    <t>Gospodarka gruntami i nieruchomościami</t>
  </si>
  <si>
    <t>0470</t>
  </si>
  <si>
    <t>Wpływy z opłat za trwały zarząd, użytkowanie i służebności</t>
  </si>
  <si>
    <t>10 000,00</t>
  </si>
  <si>
    <t>0550</t>
  </si>
  <si>
    <t>Wpływy z opłat z tytułu użytkowania wieczystego nieruchomości</t>
  </si>
  <si>
    <t>140 000,00</t>
  </si>
  <si>
    <t>200,00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</si>
  <si>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</si>
  <si>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</si>
  <si>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4 000,00</t>
  </si>
  <si>
    <t>710</t>
  </si>
  <si>
    <t>Działalność usługowa</t>
  </si>
  <si>
    <t>15 300,00</t>
  </si>
  <si>
    <t>71012</t>
  </si>
  <si>
    <t>Zadania z zakresu geodezji i kartografii</t>
  </si>
  <si>
    <t>0690</t>
  </si>
  <si>
    <t>Wpływy z różnych opłat</t>
  </si>
  <si>
    <t>500 000,00</t>
  </si>
  <si>
    <t>71015</t>
  </si>
  <si>
    <t>Nadzór budowlany</t>
  </si>
  <si>
    <t>71095</t>
  </si>
  <si>
    <t>2057</t>
  </si>
  <si>
    <t>Dotacja celowa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</si>
  <si>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750</t>
  </si>
  <si>
    <t>Administracja publiczna</t>
  </si>
  <si>
    <t>75020</t>
  </si>
  <si>
    <t>Starostwa powiatowe</t>
  </si>
  <si>
    <t>200 000,00</t>
  </si>
  <si>
    <t>100 000,00</t>
  </si>
  <si>
    <t>2120</t>
  </si>
  <si>
    <t>Dotacja celowa otrzymana z budżetu państwa na zadania bieżące realizowane przez powiat na podstawie porozumień z organami administracji rządowej</t>
  </si>
  <si>
    <t>754</t>
  </si>
  <si>
    <t>Bezpieczeństwo publiczne i ochrona przeciwpożarowa</t>
  </si>
  <si>
    <t>75411</t>
  </si>
  <si>
    <t>Komendy powiatowe Państwowej Straży Pożarnej</t>
  </si>
  <si>
    <t>755</t>
  </si>
  <si>
    <t>Wymiar sprawiedliwości</t>
  </si>
  <si>
    <t>132 000,00</t>
  </si>
  <si>
    <t>75515</t>
  </si>
  <si>
    <t>Nieodpłatna pomoc prawna</t>
  </si>
  <si>
    <t>756</t>
  </si>
  <si>
    <t>Dochody od osób prawnych, od osób fizycznych i od innych jednostek nieposiadających osobowości prawnej oraz wydatki związane z ich poborem</t>
  </si>
  <si>
    <t>75618</t>
  </si>
  <si>
    <t>Wpływy z innych opłat stanowiących dochody jednostek samorządu terytorialnego na podstawie ustaw</t>
  </si>
  <si>
    <t>0420</t>
  </si>
  <si>
    <t>Wpływy z opłaty komunikacyjnej</t>
  </si>
  <si>
    <t>1 000 000,00</t>
  </si>
  <si>
    <t>0590</t>
  </si>
  <si>
    <t>Wpływy z opłat za koncesje i licencje</t>
  </si>
  <si>
    <t>0650</t>
  </si>
  <si>
    <t>Wpływy z opłat za wydanie prawa jazdy</t>
  </si>
  <si>
    <t>5 000,00</t>
  </si>
  <si>
    <t>75622</t>
  </si>
  <si>
    <t>Udziały powiatów w podatkach stanowiących dochód budżetu państwa</t>
  </si>
  <si>
    <t>0010</t>
  </si>
  <si>
    <t>Wpływy z podatku dochodowego od osób fizycznych</t>
  </si>
  <si>
    <t>0020</t>
  </si>
  <si>
    <t>Wpływy z podatku dochodowego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</si>
  <si>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</si>
  <si>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</si>
  <si>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</si>
  <si>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</si>
  <si>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</si>
  <si>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</si>
  <si>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</si>
  <si>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</si>
  <si>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</si>
  <si>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</si>
  <si>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0920</t>
  </si>
  <si>
    <t>Wpływy z pozostałych odsetek</t>
  </si>
  <si>
    <t>75832</t>
  </si>
  <si>
    <t>Część równoważąca subwencji ogólnej dla powiatów</t>
  </si>
  <si>
    <t>801</t>
  </si>
  <si>
    <t>Oświata i wychowanie</t>
  </si>
  <si>
    <t>80102</t>
  </si>
  <si>
    <t>Szkoły podstawowe specjalne</t>
  </si>
  <si>
    <t>2059</t>
  </si>
  <si>
    <t>851</t>
  </si>
  <si>
    <t>Ochrona zdrowia</t>
  </si>
  <si>
    <t>852</t>
  </si>
  <si>
    <t>Pomoc społeczna</t>
  </si>
  <si>
    <t>85202</t>
  </si>
  <si>
    <t>Domy pomocy społecznej</t>
  </si>
  <si>
    <t>28 900,00</t>
  </si>
  <si>
    <t>0830</t>
  </si>
  <si>
    <t>Wpływy z usług</t>
  </si>
  <si>
    <t>2130</t>
  </si>
  <si>
    <t>Dotacja celowa otrzymana z budżetu państwa na realizację bieżących zadań własnych powiatu</t>
  </si>
  <si>
    <t>85203</t>
  </si>
  <si>
    <t>Ośrodki wsparcia</t>
  </si>
  <si>
    <t>85295</t>
  </si>
  <si>
    <t>25 680,00</t>
  </si>
  <si>
    <t>853</t>
  </si>
  <si>
    <t>Pozostałe zadania w zakresie polityki społecznej</t>
  </si>
  <si>
    <t>85311</t>
  </si>
  <si>
    <t>Rehabilitacja zawodowa i społeczna osób niepełnosprawnych</t>
  </si>
  <si>
    <t>2320</t>
  </si>
  <si>
    <t>Dotacja celowa otrzymana z powiatu na zadania bieżące realizowane na podstawie porozumień (umów) między jednostkami samorządu terytorialnego</t>
  </si>
  <si>
    <t>85321</t>
  </si>
  <si>
    <t>Zespoły do spraw orzekania o niepełnosprawności</t>
  </si>
  <si>
    <t>10 800,00</t>
  </si>
  <si>
    <t>85324</t>
  </si>
  <si>
    <t>Państwowy Fundusz Rehabilitacji Osób Niepełnosprawnych</t>
  </si>
  <si>
    <t>85333</t>
  </si>
  <si>
    <t>Powiatowe urzędy pracy</t>
  </si>
  <si>
    <t>2690</t>
  </si>
  <si>
    <t>Środki z Funduszu Pracy otrzymane na realizację zadań wynikających z odrębnych ustaw</t>
  </si>
  <si>
    <t>854</t>
  </si>
  <si>
    <t>Edukacyjna opieka wychowawcza</t>
  </si>
  <si>
    <t>85403</t>
  </si>
  <si>
    <t>Specjalne ośrodki szkolno-wychowawcze</t>
  </si>
  <si>
    <t>0670</t>
  </si>
  <si>
    <t>Wpływy z opłat za korzystanie z wyżywienia w jednostkach realizujących zadania z zakresu wychowania przedszkolnego</t>
  </si>
  <si>
    <t>855</t>
  </si>
  <si>
    <t>Rodzina</t>
  </si>
  <si>
    <t>85508</t>
  </si>
  <si>
    <t>Rodziny zastępcze</t>
  </si>
  <si>
    <t>2310</t>
  </si>
  <si>
    <t>Dotacja celowa otrzymana z gminy na zadania bieżące realizowane na podstawie porozumień (umów) między jednostkami samorządu terytorialnego</t>
  </si>
  <si>
    <t>85510</t>
  </si>
  <si>
    <t>Działalność placówek opiekuńczo-wychowawczych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</si>
  <si>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</si>
  <si>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</si>
  <si>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</si>
  <si>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</si>
  <si>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razem:</t>
  </si>
  <si>
    <t>majątkowe</t>
  </si>
  <si>
    <t>60014</t>
  </si>
  <si>
    <t>Drogi publiczne powiatowe</t>
  </si>
  <si>
    <t>0760</t>
  </si>
  <si>
    <t>Wpływy z tytułu przekształcenia prawa użytkowania wieczystego w prawo własności</t>
  </si>
  <si>
    <t>6257</t>
  </si>
  <si>
    <t>Dotacja celowa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</si>
  <si>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Ogółem:</t>
  </si>
  <si>
    <t xml:space="preserve">w tym z tytułu dotacji
i środków na finansowanie wydatków na realizację zadań finansowanych z udziałem środków, o których mowa w art. 5 ust. 1 pkt 2 i 3 
</t>
  </si>
  <si>
    <t>(* kol 2 do wykorzystania fakultatywnego)</t>
  </si>
  <si>
    <t>Wydatki budżetu powiatu na 2023 rok</t>
  </si>
  <si>
    <t>§
/ 
grupa</t>
  </si>
  <si>
    <t>Plan</t>
  </si>
  <si>
    <t>Z tego:</t>
  </si>
  <si>
    <t>Wydatki bieżące</t>
  </si>
  <si>
    <t>z tego:</t>
  </si>
  <si>
    <t>Wydatki 
majątkowe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</si>
  <si>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</si>
  <si>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</si>
  <si>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</si>
  <si>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</si>
  <si>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>wypłaty z tytułu poręczeń i gwarancji</t>
  </si>
  <si>
    <t>obsługa długu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</si>
  <si>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</si>
  <si>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</si>
  <si>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</si>
  <si>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</si>
  <si>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</si>
  <si>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wydatki związane z realizacją ich statutowych zadań</t>
  </si>
  <si>
    <t>na programy finansowane z udziałem środków, o których mowa w art. 5 ust. 1 pkt 2 i 3,</t>
  </si>
  <si>
    <t>01095</t>
  </si>
  <si>
    <t>02002</t>
  </si>
  <si>
    <t>Nadzór nad gospodarką leśną</t>
  </si>
  <si>
    <t>60078</t>
  </si>
  <si>
    <t>Usuwanie skutków klęsk żywiołowych</t>
  </si>
  <si>
    <t>75019</t>
  </si>
  <si>
    <t>Rady powiatów</t>
  </si>
  <si>
    <t>75075</t>
  </si>
  <si>
    <t>Promocja jednostek samorządu terytorialnego</t>
  </si>
  <si>
    <t>75095</t>
  </si>
  <si>
    <t>75405</t>
  </si>
  <si>
    <t>Komendy powiatowe Policji</t>
  </si>
  <si>
    <t>75421</t>
  </si>
  <si>
    <t>Zarządzanie kryzysowe</t>
  </si>
  <si>
    <t>75495</t>
  </si>
  <si>
    <t>757</t>
  </si>
  <si>
    <t>Obsługa długu publicznego</t>
  </si>
  <si>
    <t>75704</t>
  </si>
  <si>
    <t>Rozliczenia z tytułu poręczeń i gwarancji udzielonych przez Skarb Państwa lub jednostkę samorządu terytorialnego</t>
  </si>
  <si>
    <t>75818</t>
  </si>
  <si>
    <t>Rezerwy ogólne i celowe</t>
  </si>
  <si>
    <t>80105</t>
  </si>
  <si>
    <t>Przedszkola specjalne</t>
  </si>
  <si>
    <t>80115</t>
  </si>
  <si>
    <t>Technika</t>
  </si>
  <si>
    <t>80116</t>
  </si>
  <si>
    <t>Szkoły policealne</t>
  </si>
  <si>
    <t>80117</t>
  </si>
  <si>
    <t>Branżowe szkoły I i II stopnia</t>
  </si>
  <si>
    <t>80120</t>
  </si>
  <si>
    <t>Licea ogólnokształcące</t>
  </si>
  <si>
    <t>80134</t>
  </si>
  <si>
    <t>Szkoły zawodowe specjalne</t>
  </si>
  <si>
    <t>80146</t>
  </si>
  <si>
    <t>Dokształcanie i doskonalenie nauczycieli</t>
  </si>
  <si>
    <t>80148</t>
  </si>
  <si>
    <t>Stołówki szkolne i przedszkolne</t>
  </si>
  <si>
    <t>80151</t>
  </si>
  <si>
    <t>Kwalifikacyjne kursy zawodowe</t>
  </si>
  <si>
    <t>80152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</si>
  <si>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</si>
  <si>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80195</t>
  </si>
  <si>
    <t>85149</t>
  </si>
  <si>
    <t>Programy polityki zdrowotnej</t>
  </si>
  <si>
    <t>85195</t>
  </si>
  <si>
    <t>85218</t>
  </si>
  <si>
    <t>Powiatowe centra pomocy rodzinie</t>
  </si>
  <si>
    <t>85220</t>
  </si>
  <si>
    <t>Jednostki specjalistycznego poradnictwa, mieszkania chronione i ośrodki interwencji kryzysowej</t>
  </si>
  <si>
    <t>85395</t>
  </si>
  <si>
    <t>85406</t>
  </si>
  <si>
    <t>Poradnie psychologiczno-pedagogiczne, w tym poradnie specjalistyczne</t>
  </si>
  <si>
    <t>85410</t>
  </si>
  <si>
    <t>Internaty i bursy szkolne</t>
  </si>
  <si>
    <t>85415</t>
  </si>
  <si>
    <t>Pomoc materialna dla uczniów o charakterze socjalnym</t>
  </si>
  <si>
    <t>85416</t>
  </si>
  <si>
    <t>Pomoc materialna dla uczniów o charakterze motywacyjnym</t>
  </si>
  <si>
    <t>85417</t>
  </si>
  <si>
    <t>Szkolne schroniska młodzieżowe</t>
  </si>
  <si>
    <t>85446</t>
  </si>
  <si>
    <t>85504</t>
  </si>
  <si>
    <t>Wspieranie rodziny</t>
  </si>
  <si>
    <t>921</t>
  </si>
  <si>
    <t>Kultura i ochrona dziedzictwa narodowego</t>
  </si>
  <si>
    <t>92113</t>
  </si>
  <si>
    <t>Centra kultury i sztuki</t>
  </si>
  <si>
    <t>92116</t>
  </si>
  <si>
    <t>Biblioteki</t>
  </si>
  <si>
    <t>92195</t>
  </si>
  <si>
    <t>926</t>
  </si>
  <si>
    <t>Kultura fizyczna</t>
  </si>
  <si>
    <t>92605</t>
  </si>
  <si>
    <t>Zadania w zakresie kultury fizycznej</t>
  </si>
  <si>
    <t>92695</t>
  </si>
  <si>
    <t>Wydatki ogółem:</t>
  </si>
  <si>
    <t>Limity wydatków na wieloletnie przedsięwzięcia planowane do poniesienia w 2023 roku</t>
  </si>
  <si>
    <t>Lp.</t>
  </si>
  <si>
    <t>Rozdz.</t>
  </si>
  <si>
    <t>Nazwa przedsięwzięcia</t>
  </si>
  <si>
    <t>Łączne nakłady finansowe</t>
  </si>
  <si>
    <t>Planowane wydatki</t>
  </si>
  <si>
    <t>Jednostka org. realizująca zadanie lub koordynująca program</t>
  </si>
  <si>
    <t>rok budżetowy 2023 (8+9+10+11)</t>
  </si>
  <si>
    <t>w tym źródła finansowania</t>
  </si>
  <si>
    <t>dochody własne jst</t>
  </si>
  <si>
    <t xml:space="preserve"> przychody wynikające z rozliczenia środków określ. w art. 5 ust. 1 pkt 2 u.f.p. i dotacji na realizację przedsięw. finans. z udziałem tych środków §906</t>
  </si>
  <si>
    <t>kredyty
i pożyczki</t>
  </si>
  <si>
    <t>dotacje i środki pochodzące z innych  źr.*</t>
  </si>
  <si>
    <t>środki wymienione
w art. 5 ust. 1 pkt 2 i 3 u.f.p.</t>
  </si>
  <si>
    <t>kredyty i pożyczki zaciągnięte na realizację zadania pod refundację wydatków</t>
  </si>
  <si>
    <t>1.</t>
  </si>
  <si>
    <t>Wykonanie dokumentacji projektowej dla zadania pn. „Przebudowa DP nr 1545T Baćkowice - Baranówek - Iwaniska, polegająca na budowie chodnika w miejscowości Baranówek o dł. ok. 1,650 km” (2022-2023)</t>
  </si>
  <si>
    <t xml:space="preserve">A.
B.
C.
D. </t>
  </si>
  <si>
    <t>Zarząd Dróg Powiatowych w Opatowie</t>
  </si>
  <si>
    <t>wydatki bieżące</t>
  </si>
  <si>
    <t>wydatki majątkowe</t>
  </si>
  <si>
    <t>18.</t>
  </si>
  <si>
    <t>19.</t>
  </si>
  <si>
    <t>20.</t>
  </si>
  <si>
    <t>Budowa Świętokrzyskiego Centrum Przedsiębiorczości Rolniczej (2020-2024)</t>
  </si>
  <si>
    <t xml:space="preserve">A. 14 368 500,00     
B.
C.
D. </t>
  </si>
  <si>
    <t>Starostwo Powiatowe w Opatowie</t>
  </si>
  <si>
    <t>21.</t>
  </si>
  <si>
    <t>Termomodernizacja budynków Domu Pomocy Społecznej w Czachowie (2020-2023)</t>
  </si>
  <si>
    <t xml:space="preserve">A.      
B.
C.
D. </t>
  </si>
  <si>
    <t>9.</t>
  </si>
  <si>
    <t>700           900</t>
  </si>
  <si>
    <t>70005            90019</t>
  </si>
  <si>
    <t>Projekt ,,Termomodernizacja budynków użyteczności publicznej na terenie Powiatu Opatowskiego'' (2020-2023)</t>
  </si>
  <si>
    <t>wydatki majątkowe rozdz. 70005</t>
  </si>
  <si>
    <t>wydatki majątkowe rozdz. 90019</t>
  </si>
  <si>
    <t>10.</t>
  </si>
  <si>
    <t>Modernizacja ewidencji gruntów i budynków dla obrębów Kornacice i Lipowa gm. Opatów w ramach projektu ,,Polska Cyfrowa'' (2022-2023)</t>
  </si>
  <si>
    <t xml:space="preserve">A. 
B.
C.
D. </t>
  </si>
  <si>
    <t>Projekt ,,e-Geodezja - cyfrowy zasób geodezyjny powiatów: Sandomierskiego, Opatowskiego i Staszowskiego'' (2018-2023)</t>
  </si>
  <si>
    <t>23.</t>
  </si>
  <si>
    <t>Opracowanie Modelu struktury funkcjonalno - przestrzennej wraz z ustaleniami i rekomendacjami w zakresie kształtowania i prowadzenia polityki przestrzennej na obszarze partnerstwa Ziemia Opatowska (2021-2023)</t>
  </si>
  <si>
    <t>24.</t>
  </si>
  <si>
    <t>Przebudowa układu pomieszczeń budynku Starostwa Powiatowego w Opatowie oraz dostosowanie budynku do przepisów przeciwpożarowych (2020-2023)</t>
  </si>
  <si>
    <t>16.</t>
  </si>
  <si>
    <t>Program kompleksowego wsparcia dla rodzin ,,Za życiem'' (2022-2026)</t>
  </si>
  <si>
    <t xml:space="preserve">A. 194 832,00     
B.
C.
D. </t>
  </si>
  <si>
    <t>Specjalny Ośrodek Szkolno - Wychowawczy - Centrum Autyzmu i Całościowych Zaburzeń Rozwojowych w Niemienicach</t>
  </si>
  <si>
    <t>25.</t>
  </si>
  <si>
    <t>Przebudowa pomieszczeń Działu Rehabilitacji na poziomie 0 w Bloku A Szpitala Św. Leona (2021-2023)</t>
  </si>
  <si>
    <t xml:space="preserve">A.   
B.
C.
D. </t>
  </si>
  <si>
    <t>26.</t>
  </si>
  <si>
    <t>Program wieloletni ,,Senior - Wigor'' na lata 2015 - 2020 - trwałość projektu (2021 - 2023)</t>
  </si>
  <si>
    <t xml:space="preserve">A.     
B.
C.
D. </t>
  </si>
  <si>
    <t>Dzienny Dom ,,Senior - WIGOR'' w Opatowie</t>
  </si>
  <si>
    <t>Program wieloletni ,,SENIOR+'' na lata 2015 - 2020 - Dzienny Dom Senior+ w Stodołach - Koloniach - trwałość projektu (2022 - 2024)</t>
  </si>
  <si>
    <t>Dzienny Dom ,,Senior+'' w Stodołach-Koloniach</t>
  </si>
  <si>
    <t>Program wieloletni ,,SENIOR+'' na lata 2015 - 2020 - Klub Senior+ w Ożarowie (2018 - 2025)</t>
  </si>
  <si>
    <t xml:space="preserve">A. 76 800,00    
B.
C.
D. </t>
  </si>
  <si>
    <t>Klub ,,Senior+'' w Ożarowie</t>
  </si>
  <si>
    <t>Projekt ,,Dostępny samorząd - granty'' (2022 - 2023)</t>
  </si>
  <si>
    <t xml:space="preserve">A. 7 860,00      
B.
C.
D. </t>
  </si>
  <si>
    <t>Przebudowa, zmiana sposobu użytkowania i termomodernizacja budynku w Ciszycy Górnej z przeznaczeniem na prowadzenie placówki opiekuńczo - wychowawczej typu specjalistyczno - terapeutycznego (2021 - 2024)</t>
  </si>
  <si>
    <t xml:space="preserve">A. 3 380 896,62     
B.
C.
D. </t>
  </si>
  <si>
    <t>Rozbudowa oraz przebudowa istniejącego budynku mieszkalnego jednorodzinnego wraz ze zmianą sposobu użytkowania na budynek placówki opiekuńczo - wychowawczej (2019-2023)</t>
  </si>
  <si>
    <t>Zagospodarowanie terenu przy Promenadzie w Opatowie (2022 -2023)</t>
  </si>
  <si>
    <t>Otwarta Strefa Aktywności w Powiecie Opatowskim w miejscowości Niemienice -  utrzymanie trwałości projektu (2020 - 2026)</t>
  </si>
  <si>
    <t xml:space="preserve">A.  
B.
C.
D. </t>
  </si>
  <si>
    <t>Otwarta Strefa Aktywności w Powiecie Opatowskim w miejscowości Sulejów -  utrzymanie trwałości projektu (2020 - 2026)</t>
  </si>
  <si>
    <t>Budowa obiektu sportowo - rekreacyjnego na terenie miejscowości Zwola -  utrzymanie trwałości projektu (2019 - 2025)</t>
  </si>
  <si>
    <t>Ogółem</t>
  </si>
  <si>
    <t>x</t>
  </si>
  <si>
    <t>A. Dotacje i środki z budżetu państwa (np. od wojewody, MEN, UKFiS, …)</t>
  </si>
  <si>
    <t>B. Środki i dotacje otrzymane od innych jst oraz innych jednostek zaliczanych do sektora finansów publicznych</t>
  </si>
  <si>
    <t>C. Inne źródła - środki krajowe - kapitał ludzki.</t>
  </si>
  <si>
    <t xml:space="preserve">D. Inne źródła </t>
  </si>
  <si>
    <t>Zadania inwestycyjne roczne w 2023 r.</t>
  </si>
  <si>
    <t>Nazwa zadania inwestycyjnego</t>
  </si>
  <si>
    <t>rok budżetowy 2023 (7+8+9+10)</t>
  </si>
  <si>
    <t>niewykorzystane środki pieniężne na r-ku bieżącym budżetu określone w odrębnych ustawach     §905¹</t>
  </si>
  <si>
    <t>dotacje i środki pochodzące
z innych  źr.*</t>
  </si>
  <si>
    <t xml:space="preserve">A. 
B.
C. 
D. </t>
  </si>
  <si>
    <t>Zarząd Dróg Powiatowych  w Opatowie</t>
  </si>
  <si>
    <t>2.</t>
  </si>
  <si>
    <t>3.</t>
  </si>
  <si>
    <t xml:space="preserve">A.
B.
C. 
D. </t>
  </si>
  <si>
    <t>4.</t>
  </si>
  <si>
    <t>5.</t>
  </si>
  <si>
    <t>6.</t>
  </si>
  <si>
    <t>7.</t>
  </si>
  <si>
    <t>8.</t>
  </si>
  <si>
    <t>Zakup i montaż klimatyzatorów w pomieszczeniach PUP w Opatowie</t>
  </si>
  <si>
    <t>Powiatowy Urząd  Pracy w Opatowie</t>
  </si>
  <si>
    <t>Razem</t>
  </si>
  <si>
    <t>* Wybrać odpowiednie oznaczenie źródła finansowania:</t>
  </si>
  <si>
    <t xml:space="preserve">C. Inne źródła </t>
  </si>
  <si>
    <t>Wydatki na programy i projekty realizowane ze środków pochodzących z budżetu Unii Europejskiej oraz innych źródeł zagranicznych, niepodlegających zwrotowi na 2023 rok</t>
  </si>
  <si>
    <t>Lp</t>
  </si>
  <si>
    <t>Projekt</t>
  </si>
  <si>
    <t>Okres realizacji zadania</t>
  </si>
  <si>
    <t>Przewidywane nakłady i źródła finansowania</t>
  </si>
  <si>
    <t>Wydatki w roku budżetowym 2023</t>
  </si>
  <si>
    <t>źródło</t>
  </si>
  <si>
    <t>kwota</t>
  </si>
  <si>
    <t>Regionalny Program Operacyjny Województwa Świętokrzyskiego na lata 2014 - 2020</t>
  </si>
  <si>
    <t>2020-2023</t>
  </si>
  <si>
    <t>700            900</t>
  </si>
  <si>
    <t>70005     90019</t>
  </si>
  <si>
    <t>Wartość zadania:</t>
  </si>
  <si>
    <t>Wydatki bieżące:</t>
  </si>
  <si>
    <t xml:space="preserve">Oś priorytetowa 3. Efektywna i zielona energia </t>
  </si>
  <si>
    <t>- środki z budżetu j.s.t.</t>
  </si>
  <si>
    <t>- środki z budżetu krajowego</t>
  </si>
  <si>
    <t>Działanie 3.3 Poprawa efektywności energetycznej w sektorze publicznym i mieszkaniowym</t>
  </si>
  <si>
    <t>- środki z UE oraz innych źródeł zagranicznych</t>
  </si>
  <si>
    <t>Wydatki majątkowe:</t>
  </si>
  <si>
    <t>Projekt ,,Termomodernizacja budynków użyteczności publicznej na terenie Powiatu Opatowskiego''</t>
  </si>
  <si>
    <t>w tym: kredyty i pożyczki zaciągane na wydatki refundowane ze środków UE</t>
  </si>
  <si>
    <t>2018-2023</t>
  </si>
  <si>
    <t xml:space="preserve">Oś priorytetowa 7. Sprawne usługi publiczne </t>
  </si>
  <si>
    <t>Projekt ,,e-Geodezja - cyfrowy zasób geodezyjny powiatów: Sandomierskiego, Opatowskiego i Staszowskiego''</t>
  </si>
  <si>
    <t xml:space="preserve">3. </t>
  </si>
  <si>
    <t>Program Operacyjny Wiedza Edukacja Rozwój 2014 - 2020</t>
  </si>
  <si>
    <t>2022-2023</t>
  </si>
  <si>
    <t>Działanie 2.18 Wysokiej jakości usługi administracyjne</t>
  </si>
  <si>
    <t>Projekt ,,Dostępny samorząd - granty''</t>
  </si>
  <si>
    <t>Ogółem wydatki</t>
  </si>
  <si>
    <t>Przychody i rozchody budżetu w 2023 r.</t>
  </si>
  <si>
    <t>Treść</t>
  </si>
  <si>
    <t>Klasyfikacja §</t>
  </si>
  <si>
    <t>Kwota 2023 r.</t>
  </si>
  <si>
    <t>Przychody ogółem:</t>
  </si>
  <si>
    <t>§ 952</t>
  </si>
  <si>
    <t>1.1</t>
  </si>
  <si>
    <t>zaciągnięte w związku z umową zawartą z podmiotem dysponujacym środkami pochodzącymi z budżetu U.E.</t>
  </si>
  <si>
    <t>Przychody z zaciągniętych pożyczek na finansowanie zadań realizowanych z udziałem środków pochodzących z budżetu U.E.</t>
  </si>
  <si>
    <t>§ 903</t>
  </si>
  <si>
    <t>Przychody ze spłat pożyczek udzielonych na finansowanie zadań realizowanych z udziałem środków pochodzących z budżetu U.E.</t>
  </si>
  <si>
    <t>§ 902</t>
  </si>
  <si>
    <t>Pożyczki i kredyty zaciągnięte na rynku zagranicznym, w tym:</t>
  </si>
  <si>
    <t>§ 953</t>
  </si>
  <si>
    <t>5.1</t>
  </si>
  <si>
    <t>§ 931</t>
  </si>
  <si>
    <t>6.1</t>
  </si>
  <si>
    <t>emitowane w związku z umową zawartą z podmiotem dysponujacym środkami pochodzącymi z budżetu U.E.</t>
  </si>
  <si>
    <t>§ 907</t>
  </si>
  <si>
    <t>§ 957</t>
  </si>
  <si>
    <t>§ 950</t>
  </si>
  <si>
    <t>11.</t>
  </si>
  <si>
    <t>Spłaty pożyczek udzielonych</t>
  </si>
  <si>
    <t>§ 951</t>
  </si>
  <si>
    <t>12.</t>
  </si>
  <si>
    <t>§ 905</t>
  </si>
  <si>
    <t>13.</t>
  </si>
  <si>
    <t>§ 906</t>
  </si>
  <si>
    <t>14.</t>
  </si>
  <si>
    <t>Przelewy z rachunku lokat</t>
  </si>
  <si>
    <t>§ 994</t>
  </si>
  <si>
    <t>15.</t>
  </si>
  <si>
    <t xml:space="preserve">Prywatyzacja majątku j.s.t </t>
  </si>
  <si>
    <t>§ 941-44</t>
  </si>
  <si>
    <t>Przychody z tytułu  innych rozliczeń krajowych art. 91a ust. 1 u.f.p</t>
  </si>
  <si>
    <t>§ 955</t>
  </si>
  <si>
    <t>Rozchody ogółem:</t>
  </si>
  <si>
    <t>§ 992</t>
  </si>
  <si>
    <t>zaciągniętych w związku z zawarciem umowy z podmiotem dysponujacym środkami pochodzącymi z budżetu U.E.</t>
  </si>
  <si>
    <t>Spłaty otrzymanych pożyczek krajowych</t>
  </si>
  <si>
    <t>Spłaty pożyczek otrzymanych na finansowanie zadań realizowanych z udziałem środków pochodzących z budżetu U.E.</t>
  </si>
  <si>
    <t>§ 963</t>
  </si>
  <si>
    <t>Pożyczki udzielone na finansowanie zadań realizowanych z udziałem środków pochodzących z budżetu U.E.</t>
  </si>
  <si>
    <t>§ 962</t>
  </si>
  <si>
    <t>Spłaty pożyczek i kredytów zagranicznych, w tym:</t>
  </si>
  <si>
    <t>§ 993</t>
  </si>
  <si>
    <t>§ 982</t>
  </si>
  <si>
    <t>wyemitowanych w związku z zawarciem umowy z podmiotem dysponujacym środkami pochodzącymi z budżetu U.E.</t>
  </si>
  <si>
    <t>§ 965</t>
  </si>
  <si>
    <t>Udzielone pożyczki</t>
  </si>
  <si>
    <t>§ 991</t>
  </si>
  <si>
    <t>Przelewy na rachunki lokat</t>
  </si>
  <si>
    <t>Rozchody z tytułu  innych rozliczeń krajowych art. 91a ust. 1 u.f.p</t>
  </si>
  <si>
    <t>Dochody i wydatki związane z realizacją zadań z zakresu administracji rządowej i innych zadań zleconych odrębnymi ustawami w  2023 r.</t>
  </si>
  <si>
    <t>w  złotych</t>
  </si>
  <si>
    <t>Dotacje ogółem</t>
  </si>
  <si>
    <t>Wydatki
na 2023 r.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</si>
  <si>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</si>
  <si>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</si>
  <si>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</si>
  <si>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</si>
  <si>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</si>
  <si>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wniesienie wkładów do spółek prawa handlowego</t>
  </si>
  <si>
    <t>wydatki związane z realizacją statutowych zadań</t>
  </si>
  <si>
    <t>Dochody i wydatki związane z realizacją zadań z zakresu administracji rządowej realizowanych na podstawie porozumień z organami administracji rządowej w 2023 r.</t>
  </si>
  <si>
    <t>Dochody i wydatki związane z realizacją zadań realizowanych na podstawie porozumień (umów) między jednostkami samorządu terytorialnego w 2023 r.</t>
  </si>
  <si>
    <t>Nazwa zadania</t>
  </si>
  <si>
    <t>Dochody ogółem</t>
  </si>
  <si>
    <t>Wydatki ogółem</t>
  </si>
  <si>
    <t>Wydatki na obsługę długu (odsetki)</t>
  </si>
  <si>
    <t>Wydatki
z tytułu poręczeń
i gwarancji</t>
  </si>
  <si>
    <t>wniesienie wkadów do spółek prawa handlowego</t>
  </si>
  <si>
    <t>I. Dochody i wydatki związane z realizacją zadań realizowanych wspólnie z innymi jednostkami samorządu terytorialnego</t>
  </si>
  <si>
    <t>Orzekanie o niepełnosprawności</t>
  </si>
  <si>
    <t>Rehabilitacja osób niepełnosprawnych</t>
  </si>
  <si>
    <t>Utrzymanie dzieci w rodzinach</t>
  </si>
  <si>
    <t xml:space="preserve">Utrzymanie dzieci w placówkach </t>
  </si>
  <si>
    <t>Biblioteka publiczna</t>
  </si>
  <si>
    <t>II. Dochody i wydatki związane z pomocą rzeczową lub finansową realizowaną na podstawie porozumień między j.s.t.</t>
  </si>
  <si>
    <t>Pomoc finansowa dla Gminy Sadowie na realizację zadania pn. ,,Ścieżka rowerowa z możliwością korzystania przez pieszych wzdłuż drogi powiatowej od centrum miejscowości w kierunku tras widokowych podnóża Gór Świętokrzyskich i Obszaru Chronionego Krajobrazu Doliny Kamiennej''</t>
  </si>
  <si>
    <t>6300</t>
  </si>
  <si>
    <t>Załącznik nr 10</t>
  </si>
  <si>
    <t>Dotacje przedmiotowe w 2023 roku</t>
  </si>
  <si>
    <t>Nazwa jednostki otrzymującej dotacje</t>
  </si>
  <si>
    <t>Zakres</t>
  </si>
  <si>
    <t xml:space="preserve"> Ogółem kwota dotacji</t>
  </si>
  <si>
    <t>I. Dotacje  dla jednostek  sektora finansów publicznych</t>
  </si>
  <si>
    <t>Powiatowy Zakład Transportu w Opatowie</t>
  </si>
  <si>
    <t>Wykonywanie publicznego transportu zbiorowego</t>
  </si>
  <si>
    <t>Dotacje podmiotowe w 2023 roku</t>
  </si>
  <si>
    <t>Kwota dotacji</t>
  </si>
  <si>
    <t>I. Dotacje dla jednostek sektora finansów publicznych</t>
  </si>
  <si>
    <t>Powiatowe Centrum Kultury w Opatowie</t>
  </si>
  <si>
    <t>Organizowanie i prowadzenie działalności kulturalnej, turystycznej i rekreacyjnej</t>
  </si>
  <si>
    <t>II. Dotacje dla jednostek spoza sektora finansów publicznych</t>
  </si>
  <si>
    <t>Szkoły Niepubliczne</t>
  </si>
  <si>
    <t>Działalność oświatowa</t>
  </si>
  <si>
    <t>Stowarzyszenie Akademia Pomysłu w Bidzinach (WTZ Bidziny)</t>
  </si>
  <si>
    <t>Lokalna Grupa Działania Powiatu Opatowskiego (WTZ Czekarzewice Drugie)</t>
  </si>
  <si>
    <t>Dotacje celowe w 2023 roku</t>
  </si>
  <si>
    <t>Gmina Sadowie</t>
  </si>
  <si>
    <t>Pomoc finansowa udzielona na realizację zadania pn. ,,Ścieżka rowerowa z możliwością korzystania przez pieszych wzdłuż drogi powiatowej od centrum miejscowości w kierunku tras widokowych podnóża Gór Świętokrzyskich i Obszaru Chronionego Krajobrazu Doliny Kamiennej'' w ramach projektu ,,Rewitalizacja miejscowości Sadowie - etap II''</t>
  </si>
  <si>
    <t>Powiat Sandomierz (WTZ Piotrowice i Śmiechowice)</t>
  </si>
  <si>
    <t>Powiat Ostrowiec Św. (WTZ ,,Karczma Miłkowska'')</t>
  </si>
  <si>
    <t>Powiaty, w których przebywają dzieci w rodzinach zastępczych</t>
  </si>
  <si>
    <t xml:space="preserve">Zwrot kosztów utrzymania dzieci </t>
  </si>
  <si>
    <t>Urząd Miasta i Gminy w Opatowie</t>
  </si>
  <si>
    <t>Dofinansowanie utrzymania biblioteki</t>
  </si>
  <si>
    <t>Organizacja pożytku publicznego</t>
  </si>
  <si>
    <t>Realizacja zadań w ramach nieodpłatnej pomocy prawnej</t>
  </si>
  <si>
    <t>Załącznik nr 13</t>
  </si>
  <si>
    <t>Plan przychodów i kosztów samorządowych zakładów budżetowych na 2023 r.</t>
  </si>
  <si>
    <t>Wyszczególnienie</t>
  </si>
  <si>
    <t>Przychody</t>
  </si>
  <si>
    <t>Koszty</t>
  </si>
  <si>
    <t>ogółem</t>
  </si>
  <si>
    <t>w tym: dotacja
z budżetu</t>
  </si>
  <si>
    <t xml:space="preserve">w tym: </t>
  </si>
  <si>
    <t>przedmiotowa</t>
  </si>
  <si>
    <t>na pierwsze wyposażenie</t>
  </si>
  <si>
    <t>celowa na zadania realizowane z udziałem środków UE</t>
  </si>
  <si>
    <t>celowa na inwestycje</t>
  </si>
  <si>
    <t>wpłata do budżetu</t>
  </si>
  <si>
    <t xml:space="preserve"> Plan dochodów gromadzonych na wydzielonym rachunku jednostki budżetowej i wydatki nimi finansowane w 2023 roku</t>
  </si>
  <si>
    <t>Stan środków finansowych na początek roku</t>
  </si>
  <si>
    <t>Dochody</t>
  </si>
  <si>
    <t>Wydatki</t>
  </si>
  <si>
    <t>Stan środków finansowych na koniec roku</t>
  </si>
  <si>
    <t>Zespół Szkół Nr 1 w Opatowie</t>
  </si>
  <si>
    <t>Zespół Szkół Nr 2 w Opatowie</t>
  </si>
  <si>
    <t>Zespół Szkół w Ożarowie</t>
  </si>
  <si>
    <t>60 000,00</t>
  </si>
  <si>
    <t>2 566 143,00</t>
  </si>
  <si>
    <t>2 542 802,00</t>
  </si>
  <si>
    <t>2 392 802,00</t>
  </si>
  <si>
    <t>23 341,00</t>
  </si>
  <si>
    <t>20 000,00</t>
  </si>
  <si>
    <t>300,00</t>
  </si>
  <si>
    <t>2 041,00</t>
  </si>
  <si>
    <t>264 020,00</t>
  </si>
  <si>
    <t>26 420,00</t>
  </si>
  <si>
    <t>2 400,00</t>
  </si>
  <si>
    <t>85 000,00</t>
  </si>
  <si>
    <t>1 538 300,00</t>
  </si>
  <si>
    <t>964 000,00</t>
  </si>
  <si>
    <t>600 000,00</t>
  </si>
  <si>
    <t>364 000,00</t>
  </si>
  <si>
    <t>559 000,00</t>
  </si>
  <si>
    <t>337 400,00</t>
  </si>
  <si>
    <t>400,00</t>
  </si>
  <si>
    <t>230 000,00</t>
  </si>
  <si>
    <t>107 000,00</t>
  </si>
  <si>
    <t>752</t>
  </si>
  <si>
    <t>Obrona narodowa</t>
  </si>
  <si>
    <t>54 300,00</t>
  </si>
  <si>
    <t>75224</t>
  </si>
  <si>
    <t>Kwalifikacja wojskowa.</t>
  </si>
  <si>
    <t>29 500,00</t>
  </si>
  <si>
    <t>24 800,00</t>
  </si>
  <si>
    <t>5 485 826,00</t>
  </si>
  <si>
    <t>10 122 538,00</t>
  </si>
  <si>
    <t>1 212 000,00</t>
  </si>
  <si>
    <t>827 000,00</t>
  </si>
  <si>
    <t>0620</t>
  </si>
  <si>
    <t>Wpływy z opłat za zezwolenia, akredytacje oraz opłaty ewidencyjne, w tym opłaty za częstotliwości</t>
  </si>
  <si>
    <t>8 910 538,00</t>
  </si>
  <si>
    <t>7 075 307,00</t>
  </si>
  <si>
    <t>1 835 231,00</t>
  </si>
  <si>
    <t>58 317 042,00</t>
  </si>
  <si>
    <t>38 761 099,00</t>
  </si>
  <si>
    <t>13 612 365,00</t>
  </si>
  <si>
    <t>4 943 578,00</t>
  </si>
  <si>
    <t>194 832,00</t>
  </si>
  <si>
    <t>29 040 302,00</t>
  </si>
  <si>
    <t>27 551 294,00</t>
  </si>
  <si>
    <t>22 341 578,00</t>
  </si>
  <si>
    <t>5 180 816,00</t>
  </si>
  <si>
    <t>1 329 236,00</t>
  </si>
  <si>
    <t>229 256,00</t>
  </si>
  <si>
    <t>1 099 980,00</t>
  </si>
  <si>
    <t>159 772,00</t>
  </si>
  <si>
    <t>57 292,00</t>
  </si>
  <si>
    <t>76 800,00</t>
  </si>
  <si>
    <t>1 427 973,00</t>
  </si>
  <si>
    <t>227 772,00</t>
  </si>
  <si>
    <t>811 459,00</t>
  </si>
  <si>
    <t>800 659,00</t>
  </si>
  <si>
    <t>273 742,00</t>
  </si>
  <si>
    <t>12 642,00</t>
  </si>
  <si>
    <t>2 358,00</t>
  </si>
  <si>
    <t>186 000,00</t>
  </si>
  <si>
    <t>82 000,00</t>
  </si>
  <si>
    <t>5 038 487,00</t>
  </si>
  <si>
    <t>230 447,00</t>
  </si>
  <si>
    <t>149 963,00</t>
  </si>
  <si>
    <t>80 484,00</t>
  </si>
  <si>
    <t>4 808 040,00</t>
  </si>
  <si>
    <t>739 320,00</t>
  </si>
  <si>
    <t>4 068 720,00</t>
  </si>
  <si>
    <t>115 365 163,00</t>
  </si>
  <si>
    <t>56 720,00</t>
  </si>
  <si>
    <t>17 228 465,00</t>
  </si>
  <si>
    <t>2 858 965,00</t>
  </si>
  <si>
    <t>6370</t>
  </si>
  <si>
    <t>Środki otrzymane z Rządowego Funduszu Polski Ład: Program Inwestycji Strategicznych na realizację zadań inwestycyjnych</t>
  </si>
  <si>
    <t>14 368 500,00</t>
  </si>
  <si>
    <t>1 126 670,00</t>
  </si>
  <si>
    <t>35 000,00</t>
  </si>
  <si>
    <t>29 498,00</t>
  </si>
  <si>
    <t>6259</t>
  </si>
  <si>
    <t>5 502,00</t>
  </si>
  <si>
    <t>3 380 896,62</t>
  </si>
  <si>
    <t>21 771 031,62</t>
  </si>
  <si>
    <t>4 020 635,00</t>
  </si>
  <si>
    <t>137 136 194,62</t>
  </si>
  <si>
    <t>4 077 355,00</t>
  </si>
  <si>
    <t/>
  </si>
  <si>
    <t>630</t>
  </si>
  <si>
    <t>Turystyka</t>
  </si>
  <si>
    <t>63095</t>
  </si>
  <si>
    <t>17.</t>
  </si>
  <si>
    <t>Przebudowa wraz ze zmianą sposobu użytkowania części pomieszczeń  zlokalizowanych na parterze Budynku C położonego przy ul. Szpitalnej 4 w Opatowie na potrzeby Zakładu Podstawowej Opieki Zdrowotnej (2021-2023)</t>
  </si>
  <si>
    <t>niewykorzystane środki pieniężne na r-ku bieżącym budżetu określone w odrębnych ustawach §905¹</t>
  </si>
  <si>
    <t>¹ Wykazać m.in. środki z Funduszu Dróg Samorządowych i Rządowego Funduszu Inwestycji Lokalnych</t>
  </si>
  <si>
    <t>² Wybrać odpowiednie oznaczenie źródła finansowania:</t>
  </si>
  <si>
    <t>Przebudowa DP nr 1540T Dziewiątle-Wola Jastrzębska-Iwaniska w m. Jastrzębska Wola polegająca na budowie zatoki autobusowej i chodnika o łącznej dł. 0,152 km</t>
  </si>
  <si>
    <t xml:space="preserve">Przebudowa DP nr 1537T gr. pow. opatowskiego -Wszachów -Iwaniska w miejscowości Wszachów od km 2+160 do km 3+156 na odcinku o długości 0,996 km </t>
  </si>
  <si>
    <t xml:space="preserve">Przebudowa DP nr 1546T Łężyce-Gołoszyce -Zaldów w miejscowości  Modliborzyce polegająca na budowie chodnika odc. dł. ok. 380 m </t>
  </si>
  <si>
    <t xml:space="preserve">Przebudowa DP nr 1572 T Bidziny-Jasice-Smugi – dr. woj. nr 755 w miejscowości Bidziny od km 0+870 do km 1+865 polegająca na budowie chodnika na odcinku  o dł. 0,995 km </t>
  </si>
  <si>
    <t>Budowa przejścia dla pieszych w ciągu drogi powiatowej nr 0776T w m. Ujazd</t>
  </si>
  <si>
    <t>Przebudowa przejścia dla pieszych w ciągu drogi powiatowej nr 0716T w m. Baćkowice</t>
  </si>
  <si>
    <t>Przebudowa przejść dla pieszych na skrzyżowaniu dróg powiatowych nr 0720T i 0725T w m. Włostów</t>
  </si>
  <si>
    <t xml:space="preserve">Budowa przejścia dla pieszych w km 0+016 w ciągu drogi powiatowej nr 0685T w m. Jakubowice       </t>
  </si>
  <si>
    <t>Budowa przejścia dla pieszych w km 0+216 w ciągu drogi powiatowej nr 0685T w m. Jakubowice</t>
  </si>
  <si>
    <t>Budowa przejścia dla pieszych na wysokości ośrodka zdrowia NFZ w ciągu drogi powiatowej nr 0703T w m. Sadowie</t>
  </si>
  <si>
    <t>Budowa przejścia dla pieszych na wysokości szkoły podstawowej w ciągu drogi powiatowej nr 0703T w m. Sadowie</t>
  </si>
  <si>
    <t>Budowa przejścia dla pieszych w ciągu drogi powiatowej nr 0686T w m. Ciszyca Górna</t>
  </si>
  <si>
    <t>Budowa przejść dla pieszych na skrzyżowaniu dróg powiatowych nr 0686T  i 0763T w m. Ciszyca Górna</t>
  </si>
  <si>
    <t>Zakup kosiarki bijakowej (nowej)</t>
  </si>
  <si>
    <t xml:space="preserve">Zakup piaskarki (nowej) </t>
  </si>
  <si>
    <t>22.</t>
  </si>
  <si>
    <t>Przebudowa parkingu przed budynkiem SP w Opatowie</t>
  </si>
  <si>
    <t>Przebudowa przejść dla pieszych na skrzyżowaniu drogi powiatowej nr 0720T i 0722T w m. Mydłów</t>
  </si>
  <si>
    <t xml:space="preserve">Wykonanie dokumentacji projektowej dla zadania pn. Przebudowa drogi powiatowej nr 0745T Przybysławice- Śmiłów-Chrapanów-Suchodółka w m. Śmiłów w km ok. 1+175 – 1+549 odc. o dł. ok. 0,374 km”       </t>
  </si>
  <si>
    <t>Wykonanie dokumentacji projektowej dla zadania pn „Przebudowa drogi powiatowej nr 1567T w m. Stodoły Kolonia, Łopata w km ok. 0 + 000 – 0+374, 2+858-3+528 o łącznej dł. ok. 1,044 km</t>
  </si>
  <si>
    <t xml:space="preserve">Wykonanie dokumentacji projektowej dla zadania pn. ,,Przebudowa drogi powiatowej nr 1540T w km  ok. 3+195 – 3+590 o dł. ok. 0,395 km oraz przebudowa drogi nr 1334T  w km ok. 0+000 – 0+275 o dł. ok. 0,275 km w m. Jastrzębska Wola  o łącznej dł. ok. 0,670 km  </t>
  </si>
  <si>
    <t>Wykonanie dokumentacji projektowej dla zadania pn. ,,Przebudowa drogi powiatowej nr 1551T w m. w m. Kamieniec w km  ok. 4+222 – 4 + 947 odc. o dł. ok. 0,725 km''</t>
  </si>
  <si>
    <t xml:space="preserve">Wykonanie dokumentacji projektowej dla zadania pn. ,,Przebudowa drogi powiatowej  nr 1537T w m. Stobiec, Wola Skolankowska  w km ok. 6+895 – 7+957 odc. dł. ok. 1,062 km </t>
  </si>
  <si>
    <t xml:space="preserve">Wykonanie dokumentacji projektowej dla zadania pn. ,,Przebudowa drogi powiatowej nr 1574T w m. Karsy polegająca na budowie chodnika  o dł. ok. 1,100 km, oraz regulacji stanu prawnego pasa drogowego  </t>
  </si>
  <si>
    <t>Wykonanie dokumentacji projektowej dla zadania pn „Przebudowa drogi powiatowej nr 1580T w m. Grochocice w km ok 1+814 – 3+192 odc. ok. 1,378 km”</t>
  </si>
  <si>
    <t xml:space="preserve">Wykonanie dokumentacji projektowej dla zadania pn. ”Przebudowa drogi powiatowej nr 1551T w m. Przepiórów, Borków  w km 1+718 – 2+774 odc. dł. ok. 1,056 km </t>
  </si>
  <si>
    <r>
      <t>Kredyty</t>
    </r>
    <r>
      <rPr>
        <sz val="8"/>
        <rFont val="Calibri"/>
        <family val="2"/>
      </rPr>
      <t xml:space="preserve"> zaciągnięte na rynku krajowym, w tym:</t>
    </r>
  </si>
  <si>
    <r>
      <t>Pożyczki</t>
    </r>
    <r>
      <rPr>
        <sz val="8"/>
        <rFont val="Calibri"/>
        <family val="2"/>
      </rPr>
      <t xml:space="preserve"> zaciągnięte na rynku krajowym</t>
    </r>
  </si>
  <si>
    <r>
      <t>Papiery wartościowe (obligacje)</t>
    </r>
    <r>
      <rPr>
        <sz val="8"/>
        <rFont val="Calibri"/>
        <family val="2"/>
      </rPr>
      <t xml:space="preserve"> </t>
    </r>
    <r>
      <rPr>
        <u val="single"/>
        <sz val="8"/>
        <rFont val="Calibri"/>
        <family val="2"/>
      </rPr>
      <t xml:space="preserve">których </t>
    </r>
    <r>
      <rPr>
        <b/>
        <u val="single"/>
        <sz val="8"/>
        <rFont val="Calibri"/>
        <family val="2"/>
      </rPr>
      <t>zbywalność jest ograniczona</t>
    </r>
    <r>
      <rPr>
        <sz val="8"/>
        <rFont val="Calibri"/>
        <family val="2"/>
      </rPr>
      <t>, w tym:</t>
    </r>
  </si>
  <si>
    <r>
      <t xml:space="preserve">Papiery wartościowe (obligacje) </t>
    </r>
    <r>
      <rPr>
        <u val="single"/>
        <sz val="8"/>
        <rFont val="Calibri"/>
        <family val="2"/>
      </rPr>
      <t>dopuszczone do obrotu zorganizowanego</t>
    </r>
    <r>
      <rPr>
        <sz val="8"/>
        <rFont val="Calibri"/>
        <family val="2"/>
      </rPr>
      <t>, czyli takie, dla których istnieje płynny rynek wtórny</t>
    </r>
  </si>
  <si>
    <r>
      <t>Przychody</t>
    </r>
    <r>
      <rPr>
        <sz val="8"/>
        <rFont val="Calibri"/>
        <family val="2"/>
      </rPr>
      <t xml:space="preserve"> z tytułu zacjągniętych pożyczek i kredytów oraz wyemitowanych papierów wartościowych </t>
    </r>
    <r>
      <rPr>
        <b/>
        <sz val="8"/>
        <rFont val="Calibri"/>
        <family val="2"/>
      </rPr>
      <t>na spłatę wcześniej zacjągnietych zobowiązań</t>
    </r>
  </si>
  <si>
    <r>
      <t>Nadwyżka z lat ubiegłych</t>
    </r>
    <r>
      <rPr>
        <sz val="8"/>
        <rFont val="Calibri"/>
        <family val="2"/>
      </rPr>
      <t xml:space="preserve"> (pomniejszona o środki, o których mowa w art.. 217 ust. 2 pkt 8 u.f.p.)</t>
    </r>
  </si>
  <si>
    <r>
      <t>Wolne środki</t>
    </r>
    <r>
      <rPr>
        <sz val="8"/>
        <rFont val="Calibri"/>
        <family val="2"/>
      </rPr>
      <t xml:space="preserve"> art. 217 ust. 2 pkt. 6 u.f.p.</t>
    </r>
  </si>
  <si>
    <r>
      <t>Przychody z niewykorzystanych środków pieniężnych</t>
    </r>
    <r>
      <rPr>
        <sz val="8"/>
        <rFont val="Calibri"/>
        <family val="2"/>
      </rPr>
      <t xml:space="preserve"> na rachunku bieżącym budżetu, wynikających z rozliczenia dochodów i wydatków nimi finansowanych </t>
    </r>
    <r>
      <rPr>
        <b/>
        <sz val="8"/>
        <rFont val="Calibri"/>
        <family val="2"/>
      </rPr>
      <t>związanych ze szczególnymi zasadami wykonania budżetu</t>
    </r>
    <r>
      <rPr>
        <sz val="8"/>
        <rFont val="Calibri"/>
        <family val="2"/>
      </rPr>
      <t xml:space="preserve"> określonymi w odrębnych ustawach</t>
    </r>
  </si>
  <si>
    <r>
      <t>Przychody wynikające z rozliczenia</t>
    </r>
    <r>
      <rPr>
        <sz val="8"/>
        <rFont val="Calibri"/>
        <family val="2"/>
      </rPr>
      <t xml:space="preserve"> </t>
    </r>
    <r>
      <rPr>
        <b/>
        <sz val="8"/>
        <rFont val="Calibri"/>
        <family val="2"/>
      </rPr>
      <t>środków określonych w art. 5 ust. 1 pkt 2</t>
    </r>
    <r>
      <rPr>
        <sz val="8"/>
        <rFont val="Calibri"/>
        <family val="2"/>
      </rPr>
      <t xml:space="preserve"> u.f.p. i dotacji na realizację programu, projekt lub zadania finansowanego z udziałem tych środków</t>
    </r>
  </si>
  <si>
    <r>
      <t>Spłaty otrzymanych kredytów krajowych</t>
    </r>
    <r>
      <rPr>
        <sz val="8"/>
        <rFont val="Calibri"/>
        <family val="2"/>
      </rPr>
      <t>, w tym:</t>
    </r>
  </si>
  <si>
    <r>
      <t xml:space="preserve">Wykup obligacji komunalnych, </t>
    </r>
    <r>
      <rPr>
        <b/>
        <u val="single"/>
        <sz val="8"/>
        <rFont val="Calibri"/>
        <family val="2"/>
      </rPr>
      <t>których zbywalność jest ograniczona</t>
    </r>
    <r>
      <rPr>
        <b/>
        <sz val="8"/>
        <rFont val="Calibri"/>
        <family val="2"/>
      </rPr>
      <t>,</t>
    </r>
    <r>
      <rPr>
        <sz val="8"/>
        <rFont val="Calibri"/>
        <family val="2"/>
      </rPr>
      <t xml:space="preserve"> w tym:</t>
    </r>
  </si>
  <si>
    <r>
      <t xml:space="preserve">Wykup papierów wartościowych </t>
    </r>
    <r>
      <rPr>
        <u val="single"/>
        <sz val="8"/>
        <rFont val="Calibri"/>
        <family val="2"/>
      </rPr>
      <t>dopuszczonych do obrotu zorganizowanego</t>
    </r>
    <r>
      <rPr>
        <sz val="8"/>
        <rFont val="Calibri"/>
        <family val="2"/>
      </rPr>
      <t>, czyli takie, dla których istnieje płynny rynek wtórny</t>
    </r>
  </si>
  <si>
    <r>
      <t xml:space="preserve">Wcześniejsza splata istniejącego długu </t>
    </r>
    <r>
      <rPr>
        <sz val="8"/>
        <rFont val="Calibri"/>
        <family val="2"/>
      </rPr>
      <t>jst.</t>
    </r>
  </si>
  <si>
    <t>Zakup serwera dla Wydziału Geodezji i Kartografii (2022-2023)</t>
  </si>
  <si>
    <t>Załącznik nr 1                                                                                  do uchwały Rady Powiatu w Opatowie Nr LXXIII.124.2022                                                                         z dnia 29 grudnia 2022 r.</t>
  </si>
  <si>
    <t>Załącznik nr 2                                                                                                                 do uchwały Rady Powiatu w Opatowie nr  LXXIII.124.2022                                                     z dnia 29 grudnia 2022 r.</t>
  </si>
  <si>
    <r>
      <rPr>
        <sz val="8"/>
        <rFont val="Calibri"/>
        <family val="2"/>
      </rPr>
      <t>Załącznik Nr 3                                                                                                                       do uchwały Rady Powiatu w Opatowie nr  LXXIII.124.2022                                                     z dnia 29 grudnia 2022 r</t>
    </r>
    <r>
      <rPr>
        <sz val="8"/>
        <rFont val="Times New Roman"/>
        <family val="1"/>
      </rPr>
      <t>.</t>
    </r>
  </si>
  <si>
    <t xml:space="preserve">Załącznik nr 5                                                                                                     do uchwały Rady Powiatu w Opatowie nr  LXXIII.124.2022                                                     z dnia 29 grudnia 2022 r. </t>
  </si>
  <si>
    <t xml:space="preserve">do uchwały Rady Powiatu w Opatowie Nr  LXXIII.124.2022  </t>
  </si>
  <si>
    <t>z dnia 29 grudnia 2022 r.</t>
  </si>
  <si>
    <t>do uchwały Rady Powiatu w Opatowie Nr  LXXIII.124.2022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</si>
</sst>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\-??\ _z_ł_-;_-@_-"/>
    <numFmt numFmtId="165" formatCode="_-* #,##0\ _z_ł_-;\-* #,##0\ _z_ł_-;_-* &quot;- &quot;_z_ł_-;_-@_-"/>
    <numFmt numFmtId="166" formatCode="#,##0.00_ ;\-#,##0.00\ "/>
    <numFmt numFmtId="167" formatCode="_-* #,##0.00\ _z_ł_-;\-* #,##0.00\ _z_ł_-;_-* &quot;-&quot;??\ _z_ł_-;_-@_-"/>
    <numFmt numFmtId="168" formatCode="_-* #,##0\ _z_ł_-;\-* #,##0\ _z_ł_-;_-* &quot;-&quot;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92">
    <font>
      <sz val="8"/>
      <color indexed="8"/>
      <name val="Arial"/>
      <family val="2"/>
    </font>
    <font>
      <sz val="10"/>
      <name val="Arial"/>
      <family val="0"/>
    </font>
    <font>
      <sz val="10"/>
      <name val="Arial CE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8"/>
      <name val="Arial"/>
      <family val="2"/>
    </font>
    <font>
      <sz val="10"/>
      <color indexed="53"/>
      <name val="Arial CE"/>
      <family val="2"/>
    </font>
    <font>
      <sz val="8"/>
      <color indexed="53"/>
      <name val="Times New Roman"/>
      <family val="1"/>
    </font>
    <font>
      <sz val="8"/>
      <name val="Arial CE"/>
      <family val="2"/>
    </font>
    <font>
      <sz val="8"/>
      <name val="Times New Roman CE"/>
      <family val="1"/>
    </font>
    <font>
      <sz val="8"/>
      <name val="Czcionka tekstu podstawowego"/>
      <family val="0"/>
    </font>
    <font>
      <sz val="10"/>
      <name val="Times New Roman CE"/>
      <family val="1"/>
    </font>
    <font>
      <sz val="10"/>
      <name val="Calibri"/>
      <family val="2"/>
    </font>
    <font>
      <b/>
      <sz val="14"/>
      <name val="Arial CE"/>
      <family val="2"/>
    </font>
    <font>
      <sz val="5"/>
      <name val="Calibri"/>
      <family val="2"/>
    </font>
    <font>
      <sz val="10"/>
      <name val="Times New Roman"/>
      <family val="1"/>
    </font>
    <font>
      <sz val="10"/>
      <color indexed="53"/>
      <name val="Times New Roman"/>
      <family val="1"/>
    </font>
    <font>
      <sz val="10"/>
      <color indexed="8"/>
      <name val="Calibri"/>
      <family val="2"/>
    </font>
    <font>
      <b/>
      <sz val="10"/>
      <name val="Arial CE"/>
      <family val="2"/>
    </font>
    <font>
      <b/>
      <sz val="12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sz val="6"/>
      <name val="Calibri"/>
      <family val="2"/>
    </font>
    <font>
      <sz val="8"/>
      <name val="Times New Roman"/>
      <family val="1"/>
    </font>
    <font>
      <b/>
      <sz val="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i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 val="single"/>
      <sz val="8"/>
      <name val="Calibri"/>
      <family val="2"/>
    </font>
    <font>
      <b/>
      <u val="single"/>
      <sz val="8"/>
      <name val="Calibri"/>
      <family val="2"/>
    </font>
    <font>
      <sz val="14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i/>
      <sz val="8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7"/>
      <name val="Arial"/>
      <family val="2"/>
    </font>
    <font>
      <sz val="7"/>
      <name val="Arial CE"/>
      <family val="0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36"/>
      <name val="Calibri"/>
      <family val="2"/>
    </font>
    <font>
      <sz val="10"/>
      <color indexed="53"/>
      <name val="Calibri"/>
      <family val="2"/>
    </font>
    <font>
      <sz val="12"/>
      <name val="Calibri"/>
      <family val="2"/>
    </font>
    <font>
      <sz val="5"/>
      <color indexed="8"/>
      <name val="Arial"/>
      <family val="2"/>
    </font>
    <font>
      <b/>
      <sz val="6"/>
      <color indexed="8"/>
      <name val="Arial"/>
      <family val="2"/>
    </font>
    <font>
      <b/>
      <sz val="5"/>
      <color indexed="8"/>
      <name val="Arial"/>
      <family val="2"/>
    </font>
    <font>
      <b/>
      <sz val="6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5"/>
      <color rgb="FF000000"/>
      <name val="Arial"/>
      <family val="2"/>
    </font>
    <font>
      <sz val="6"/>
      <color rgb="FF000000"/>
      <name val="Arial"/>
      <family val="2"/>
    </font>
    <font>
      <b/>
      <sz val="6"/>
      <color rgb="FF000000"/>
      <name val="Arial"/>
      <family val="2"/>
    </font>
    <font>
      <b/>
      <sz val="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3" applyNumberFormat="0" applyFill="0" applyAlignment="0" applyProtection="0"/>
    <xf numFmtId="0" fontId="76" fillId="29" borderId="4" applyNumberFormat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0" fillId="0" borderId="0" applyNumberFormat="0" applyFill="0" applyBorder="0" applyProtection="0">
      <alignment vertical="top"/>
    </xf>
    <xf numFmtId="0" fontId="2" fillId="0" borderId="0">
      <alignment/>
      <protection/>
    </xf>
    <xf numFmtId="0" fontId="81" fillId="27" borderId="1" applyNumberFormat="0" applyAlignment="0" applyProtection="0"/>
    <xf numFmtId="0" fontId="82" fillId="0" borderId="0" applyNumberFormat="0" applyFill="0" applyBorder="0" applyAlignment="0" applyProtection="0"/>
    <xf numFmtId="9" fontId="1" fillId="0" borderId="0" applyFill="0" applyBorder="0" applyAlignment="0" applyProtection="0"/>
    <xf numFmtId="0" fontId="83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7" fillId="32" borderId="0" applyNumberFormat="0" applyBorder="0" applyAlignment="0" applyProtection="0"/>
  </cellStyleXfs>
  <cellXfs count="377">
    <xf numFmtId="0" fontId="0" fillId="0" borderId="0" xfId="0" applyAlignment="1">
      <alignment vertical="top"/>
    </xf>
    <xf numFmtId="0" fontId="3" fillId="0" borderId="0" xfId="52" applyNumberFormat="1" applyFont="1" applyFill="1" applyBorder="1" applyAlignment="1" applyProtection="1">
      <alignment horizontal="left"/>
      <protection locked="0"/>
    </xf>
    <xf numFmtId="0" fontId="4" fillId="0" borderId="0" xfId="52" applyNumberFormat="1" applyFont="1" applyFill="1" applyBorder="1" applyAlignment="1" applyProtection="1">
      <alignment horizontal="left"/>
      <protection locked="0"/>
    </xf>
    <xf numFmtId="0" fontId="1" fillId="0" borderId="0" xfId="52" applyNumberFormat="1" applyFont="1" applyFill="1" applyBorder="1" applyAlignment="1" applyProtection="1">
      <alignment horizontal="left"/>
      <protection locked="0"/>
    </xf>
    <xf numFmtId="0" fontId="5" fillId="0" borderId="0" xfId="52" applyNumberFormat="1" applyFont="1" applyFill="1" applyBorder="1" applyAlignment="1" applyProtection="1">
      <alignment wrapText="1"/>
      <protection locked="0"/>
    </xf>
    <xf numFmtId="0" fontId="2" fillId="0" borderId="0" xfId="53" applyAlignment="1">
      <alignment vertical="center"/>
      <protection/>
    </xf>
    <xf numFmtId="0" fontId="2" fillId="0" borderId="0" xfId="53" applyFont="1" applyAlignment="1">
      <alignment vertical="center"/>
      <protection/>
    </xf>
    <xf numFmtId="165" fontId="2" fillId="0" borderId="0" xfId="53" applyNumberFormat="1" applyFont="1" applyAlignment="1">
      <alignment vertical="center"/>
      <protection/>
    </xf>
    <xf numFmtId="0" fontId="6" fillId="0" borderId="0" xfId="53" applyFont="1">
      <alignment/>
      <protection/>
    </xf>
    <xf numFmtId="0" fontId="9" fillId="0" borderId="0" xfId="53" applyFont="1" applyFill="1" applyAlignment="1">
      <alignment/>
      <protection/>
    </xf>
    <xf numFmtId="0" fontId="10" fillId="0" borderId="0" xfId="53" applyFont="1" applyFill="1" applyAlignment="1">
      <alignment horizontal="right" vertical="top"/>
      <protection/>
    </xf>
    <xf numFmtId="0" fontId="2" fillId="0" borderId="0" xfId="53" applyFont="1">
      <alignment/>
      <protection/>
    </xf>
    <xf numFmtId="0" fontId="2" fillId="0" borderId="0" xfId="53">
      <alignment/>
      <protection/>
    </xf>
    <xf numFmtId="0" fontId="2" fillId="33" borderId="0" xfId="53" applyFont="1" applyFill="1">
      <alignment/>
      <protection/>
    </xf>
    <xf numFmtId="0" fontId="11" fillId="0" borderId="0" xfId="53" applyFont="1">
      <alignment/>
      <protection/>
    </xf>
    <xf numFmtId="0" fontId="12" fillId="0" borderId="0" xfId="53" applyFont="1">
      <alignment/>
      <protection/>
    </xf>
    <xf numFmtId="0" fontId="13" fillId="0" borderId="0" xfId="53" applyFont="1" applyAlignment="1">
      <alignment vertical="center" wrapText="1"/>
      <protection/>
    </xf>
    <xf numFmtId="0" fontId="1" fillId="0" borderId="0" xfId="53" applyFont="1">
      <alignment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165" fontId="8" fillId="0" borderId="0" xfId="53" applyNumberFormat="1" applyFont="1" applyBorder="1">
      <alignment/>
      <protection/>
    </xf>
    <xf numFmtId="0" fontId="1" fillId="0" borderId="0" xfId="53" applyFont="1" applyBorder="1">
      <alignment/>
      <protection/>
    </xf>
    <xf numFmtId="0" fontId="1" fillId="0" borderId="0" xfId="53" applyFont="1" applyAlignment="1">
      <alignment horizontal="center" vertical="center"/>
      <protection/>
    </xf>
    <xf numFmtId="0" fontId="12" fillId="0" borderId="0" xfId="53" applyFont="1" applyAlignment="1">
      <alignment vertical="center"/>
      <protection/>
    </xf>
    <xf numFmtId="0" fontId="12" fillId="0" borderId="0" xfId="53" applyFont="1" applyAlignment="1">
      <alignment horizontal="center" vertical="center"/>
      <protection/>
    </xf>
    <xf numFmtId="0" fontId="6" fillId="0" borderId="0" xfId="53" applyFont="1" applyAlignment="1">
      <alignment vertical="center"/>
      <protection/>
    </xf>
    <xf numFmtId="165" fontId="2" fillId="0" borderId="0" xfId="53" applyNumberFormat="1" applyAlignment="1">
      <alignment vertical="center"/>
      <protection/>
    </xf>
    <xf numFmtId="0" fontId="15" fillId="0" borderId="0" xfId="53" applyFont="1" applyAlignment="1">
      <alignment vertical="center"/>
      <protection/>
    </xf>
    <xf numFmtId="0" fontId="15" fillId="0" borderId="0" xfId="53" applyFont="1">
      <alignment/>
      <protection/>
    </xf>
    <xf numFmtId="0" fontId="15" fillId="0" borderId="0" xfId="53" applyFont="1" applyAlignment="1">
      <alignment horizontal="center" vertical="center"/>
      <protection/>
    </xf>
    <xf numFmtId="0" fontId="16" fillId="0" borderId="0" xfId="53" applyFont="1" applyAlignment="1">
      <alignment vertical="center"/>
      <protection/>
    </xf>
    <xf numFmtId="0" fontId="16" fillId="0" borderId="0" xfId="53" applyFont="1">
      <alignment/>
      <protection/>
    </xf>
    <xf numFmtId="0" fontId="7" fillId="0" borderId="0" xfId="53" applyFont="1">
      <alignment/>
      <protection/>
    </xf>
    <xf numFmtId="165" fontId="16" fillId="0" borderId="0" xfId="53" applyNumberFormat="1" applyFont="1">
      <alignment/>
      <protection/>
    </xf>
    <xf numFmtId="0" fontId="16" fillId="0" borderId="0" xfId="53" applyFont="1" applyAlignment="1">
      <alignment horizontal="center" vertical="center"/>
      <protection/>
    </xf>
    <xf numFmtId="165" fontId="15" fillId="0" borderId="0" xfId="53" applyNumberFormat="1" applyFont="1" applyAlignment="1">
      <alignment vertical="center"/>
      <protection/>
    </xf>
    <xf numFmtId="165" fontId="16" fillId="0" borderId="0" xfId="53" applyNumberFormat="1" applyFont="1" applyAlignment="1">
      <alignment vertical="center"/>
      <protection/>
    </xf>
    <xf numFmtId="0" fontId="2" fillId="33" borderId="0" xfId="53" applyFill="1">
      <alignment/>
      <protection/>
    </xf>
    <xf numFmtId="0" fontId="12" fillId="33" borderId="0" xfId="53" applyFont="1" applyFill="1">
      <alignment/>
      <protection/>
    </xf>
    <xf numFmtId="0" fontId="17" fillId="33" borderId="0" xfId="53" applyNumberFormat="1" applyFont="1" applyFill="1" applyBorder="1" applyAlignment="1" applyProtection="1">
      <alignment horizontal="right" vertical="center"/>
      <protection locked="0"/>
    </xf>
    <xf numFmtId="0" fontId="15" fillId="33" borderId="0" xfId="53" applyFont="1" applyFill="1">
      <alignment/>
      <protection/>
    </xf>
    <xf numFmtId="0" fontId="18" fillId="33" borderId="0" xfId="53" applyFont="1" applyFill="1">
      <alignment/>
      <protection/>
    </xf>
    <xf numFmtId="0" fontId="18" fillId="0" borderId="0" xfId="53" applyFont="1">
      <alignment/>
      <protection/>
    </xf>
    <xf numFmtId="0" fontId="2" fillId="33" borderId="0" xfId="53" applyFont="1" applyFill="1" applyAlignment="1">
      <alignment vertical="center" wrapText="1"/>
      <protection/>
    </xf>
    <xf numFmtId="0" fontId="12" fillId="33" borderId="0" xfId="52" applyNumberFormat="1" applyFont="1" applyFill="1" applyBorder="1" applyAlignment="1" applyProtection="1">
      <alignment horizontal="left"/>
      <protection locked="0"/>
    </xf>
    <xf numFmtId="0" fontId="25" fillId="33" borderId="0" xfId="53" applyFont="1" applyFill="1" applyAlignment="1">
      <alignment vertical="center" wrapText="1"/>
      <protection/>
    </xf>
    <xf numFmtId="0" fontId="25" fillId="33" borderId="11" xfId="53" applyFont="1" applyFill="1" applyBorder="1" applyAlignment="1">
      <alignment vertical="center" wrapText="1"/>
      <protection/>
    </xf>
    <xf numFmtId="0" fontId="20" fillId="33" borderId="11" xfId="53" applyFont="1" applyFill="1" applyBorder="1" applyAlignment="1">
      <alignment horizontal="center" vertical="center" wrapText="1"/>
      <protection/>
    </xf>
    <xf numFmtId="0" fontId="20" fillId="33" borderId="0" xfId="52" applyNumberFormat="1" applyFont="1" applyFill="1" applyBorder="1" applyAlignment="1" applyProtection="1">
      <alignment horizontal="left" vertical="center" wrapText="1"/>
      <protection locked="0"/>
    </xf>
    <xf numFmtId="164" fontId="21" fillId="33" borderId="11" xfId="53" applyNumberFormat="1" applyFont="1" applyFill="1" applyBorder="1" applyAlignment="1">
      <alignment horizontal="center" vertical="center" wrapText="1"/>
      <protection/>
    </xf>
    <xf numFmtId="49" fontId="21" fillId="33" borderId="11" xfId="53" applyNumberFormat="1" applyFont="1" applyFill="1" applyBorder="1" applyAlignment="1">
      <alignment vertical="center" wrapText="1"/>
      <protection/>
    </xf>
    <xf numFmtId="0" fontId="20" fillId="33" borderId="11" xfId="53" applyFont="1" applyFill="1" applyBorder="1" applyAlignment="1">
      <alignment vertical="center" wrapText="1"/>
      <protection/>
    </xf>
    <xf numFmtId="0" fontId="20" fillId="33" borderId="0" xfId="0" applyNumberFormat="1" applyFont="1" applyFill="1" applyBorder="1" applyAlignment="1" applyProtection="1">
      <alignment horizontal="left" vertical="center" wrapText="1"/>
      <protection locked="0"/>
    </xf>
    <xf numFmtId="3" fontId="20" fillId="33" borderId="11" xfId="53" applyNumberFormat="1" applyFont="1" applyFill="1" applyBorder="1" applyAlignment="1">
      <alignment horizontal="center" vertical="center" wrapText="1"/>
      <protection/>
    </xf>
    <xf numFmtId="49" fontId="20" fillId="33" borderId="11" xfId="53" applyNumberFormat="1" applyFont="1" applyFill="1" applyBorder="1" applyAlignment="1">
      <alignment vertical="center" wrapText="1"/>
      <protection/>
    </xf>
    <xf numFmtId="0" fontId="21" fillId="33" borderId="11" xfId="53" applyFont="1" applyFill="1" applyBorder="1" applyAlignment="1">
      <alignment vertical="center" wrapText="1"/>
      <protection/>
    </xf>
    <xf numFmtId="165" fontId="23" fillId="33" borderId="11" xfId="53" applyNumberFormat="1" applyFont="1" applyFill="1" applyBorder="1" applyAlignment="1">
      <alignment horizontal="left" vertical="center" wrapText="1"/>
      <protection/>
    </xf>
    <xf numFmtId="0" fontId="20" fillId="34" borderId="12" xfId="53" applyFont="1" applyFill="1" applyBorder="1" applyAlignment="1">
      <alignment horizontal="center" vertical="center" wrapText="1"/>
      <protection/>
    </xf>
    <xf numFmtId="0" fontId="20" fillId="34" borderId="13" xfId="53" applyFont="1" applyFill="1" applyBorder="1" applyAlignment="1">
      <alignment horizontal="center" vertical="center" wrapText="1"/>
      <protection/>
    </xf>
    <xf numFmtId="0" fontId="21" fillId="34" borderId="0" xfId="0" applyFont="1" applyFill="1" applyAlignment="1" applyProtection="1">
      <alignment horizontal="left" vertical="center" wrapText="1"/>
      <protection locked="0"/>
    </xf>
    <xf numFmtId="167" fontId="21" fillId="34" borderId="13" xfId="53" applyNumberFormat="1" applyFont="1" applyFill="1" applyBorder="1" applyAlignment="1">
      <alignment horizontal="center" vertical="center" wrapText="1"/>
      <protection/>
    </xf>
    <xf numFmtId="167" fontId="21" fillId="34" borderId="12" xfId="53" applyNumberFormat="1" applyFont="1" applyFill="1" applyBorder="1" applyAlignment="1">
      <alignment horizontal="center" vertical="center" wrapText="1"/>
      <protection/>
    </xf>
    <xf numFmtId="49" fontId="21" fillId="34" borderId="12" xfId="53" applyNumberFormat="1" applyFont="1" applyFill="1" applyBorder="1" applyAlignment="1">
      <alignment vertical="center" wrapText="1"/>
      <protection/>
    </xf>
    <xf numFmtId="0" fontId="20" fillId="34" borderId="12" xfId="53" applyFont="1" applyFill="1" applyBorder="1" applyAlignment="1">
      <alignment vertical="center" wrapText="1"/>
      <protection/>
    </xf>
    <xf numFmtId="168" fontId="21" fillId="34" borderId="14" xfId="53" applyNumberFormat="1" applyFont="1" applyFill="1" applyBorder="1" applyAlignment="1">
      <alignment horizontal="left" vertical="center" wrapText="1"/>
      <protection/>
    </xf>
    <xf numFmtId="168" fontId="21" fillId="34" borderId="15" xfId="53" applyNumberFormat="1" applyFont="1" applyFill="1" applyBorder="1" applyAlignment="1">
      <alignment horizontal="left" vertical="center" wrapText="1"/>
      <protection/>
    </xf>
    <xf numFmtId="168" fontId="21" fillId="34" borderId="12" xfId="53" applyNumberFormat="1" applyFont="1" applyFill="1" applyBorder="1" applyAlignment="1">
      <alignment horizontal="center" vertical="center" wrapText="1"/>
      <protection/>
    </xf>
    <xf numFmtId="168" fontId="21" fillId="34" borderId="12" xfId="53" applyNumberFormat="1" applyFont="1" applyFill="1" applyBorder="1" applyAlignment="1">
      <alignment vertical="center" wrapText="1"/>
      <protection/>
    </xf>
    <xf numFmtId="0" fontId="21" fillId="34" borderId="14" xfId="53" applyFont="1" applyFill="1" applyBorder="1" applyAlignment="1">
      <alignment horizontal="left" vertical="center" wrapText="1"/>
      <protection/>
    </xf>
    <xf numFmtId="0" fontId="21" fillId="34" borderId="15" xfId="53" applyFont="1" applyFill="1" applyBorder="1" applyAlignment="1">
      <alignment horizontal="left" vertical="center" wrapText="1"/>
      <protection/>
    </xf>
    <xf numFmtId="0" fontId="20" fillId="33" borderId="11" xfId="53" applyFont="1" applyFill="1" applyBorder="1" applyAlignment="1">
      <alignment horizontal="center" vertical="center"/>
      <protection/>
    </xf>
    <xf numFmtId="164" fontId="22" fillId="33" borderId="11" xfId="53" applyNumberFormat="1" applyFont="1" applyFill="1" applyBorder="1" applyAlignment="1">
      <alignment horizontal="center" vertical="center" wrapText="1"/>
      <protection/>
    </xf>
    <xf numFmtId="0" fontId="22" fillId="33" borderId="11" xfId="53" applyFont="1" applyFill="1" applyBorder="1" applyAlignment="1">
      <alignment horizontal="center" vertical="center" wrapText="1"/>
      <protection/>
    </xf>
    <xf numFmtId="49" fontId="22" fillId="33" borderId="11" xfId="53" applyNumberFormat="1" applyFont="1" applyFill="1" applyBorder="1" applyAlignment="1">
      <alignment horizontal="center" vertical="center" wrapText="1"/>
      <protection/>
    </xf>
    <xf numFmtId="0" fontId="20" fillId="33" borderId="0" xfId="53" applyFont="1" applyFill="1" applyAlignment="1">
      <alignment vertical="center" wrapText="1"/>
      <protection/>
    </xf>
    <xf numFmtId="3" fontId="20" fillId="33" borderId="0" xfId="53" applyNumberFormat="1" applyFont="1" applyFill="1" applyAlignment="1">
      <alignment vertical="center" wrapText="1"/>
      <protection/>
    </xf>
    <xf numFmtId="0" fontId="62" fillId="0" borderId="0" xfId="53" applyFont="1" applyAlignment="1">
      <alignment vertical="center"/>
      <protection/>
    </xf>
    <xf numFmtId="165" fontId="25" fillId="33" borderId="11" xfId="53" applyNumberFormat="1" applyFont="1" applyFill="1" applyBorder="1" applyAlignment="1">
      <alignment vertical="center"/>
      <protection/>
    </xf>
    <xf numFmtId="165" fontId="22" fillId="33" borderId="11" xfId="53" applyNumberFormat="1" applyFont="1" applyFill="1" applyBorder="1" applyAlignment="1">
      <alignment vertical="center"/>
      <protection/>
    </xf>
    <xf numFmtId="165" fontId="22" fillId="33" borderId="11" xfId="53" applyNumberFormat="1" applyFont="1" applyFill="1" applyBorder="1" applyAlignment="1">
      <alignment vertical="center" wrapText="1"/>
      <protection/>
    </xf>
    <xf numFmtId="0" fontId="22" fillId="33" borderId="11" xfId="53" applyFont="1" applyFill="1" applyBorder="1" applyAlignment="1">
      <alignment horizontal="center" vertical="center"/>
      <protection/>
    </xf>
    <xf numFmtId="0" fontId="12" fillId="0" borderId="0" xfId="53" applyFont="1" applyAlignment="1">
      <alignment vertical="center"/>
      <protection/>
    </xf>
    <xf numFmtId="165" fontId="20" fillId="0" borderId="0" xfId="53" applyNumberFormat="1" applyFont="1" applyAlignment="1">
      <alignment vertical="center"/>
      <protection/>
    </xf>
    <xf numFmtId="0" fontId="26" fillId="33" borderId="0" xfId="53" applyFont="1" applyFill="1" applyAlignment="1">
      <alignment horizontal="center" vertical="center" wrapText="1"/>
      <protection/>
    </xf>
    <xf numFmtId="0" fontId="25" fillId="33" borderId="16" xfId="53" applyFont="1" applyFill="1" applyBorder="1" applyAlignment="1">
      <alignment horizontal="center" vertical="center" wrapText="1"/>
      <protection/>
    </xf>
    <xf numFmtId="0" fontId="23" fillId="33" borderId="11" xfId="53" applyFont="1" applyFill="1" applyBorder="1" applyAlignment="1">
      <alignment horizontal="center" vertical="center"/>
      <protection/>
    </xf>
    <xf numFmtId="0" fontId="20" fillId="0" borderId="17" xfId="0" applyFont="1" applyBorder="1" applyAlignment="1">
      <alignment vertical="center" wrapText="1"/>
    </xf>
    <xf numFmtId="3" fontId="20" fillId="0" borderId="18" xfId="0" applyNumberFormat="1" applyFont="1" applyBorder="1" applyAlignment="1">
      <alignment horizontal="center" vertical="center" wrapText="1"/>
    </xf>
    <xf numFmtId="165" fontId="21" fillId="33" borderId="11" xfId="53" applyNumberFormat="1" applyFont="1" applyFill="1" applyBorder="1" applyAlignment="1">
      <alignment vertical="center"/>
      <protection/>
    </xf>
    <xf numFmtId="165" fontId="21" fillId="33" borderId="11" xfId="53" applyNumberFormat="1" applyFont="1" applyFill="1" applyBorder="1" applyAlignment="1">
      <alignment vertical="center" wrapText="1"/>
      <protection/>
    </xf>
    <xf numFmtId="165" fontId="21" fillId="33" borderId="11" xfId="53" applyNumberFormat="1" applyFont="1" applyFill="1" applyBorder="1" applyAlignment="1">
      <alignment horizontal="left" vertical="center" wrapText="1"/>
      <protection/>
    </xf>
    <xf numFmtId="0" fontId="20" fillId="0" borderId="19" xfId="0" applyFont="1" applyBorder="1" applyAlignment="1">
      <alignment vertical="center" wrapText="1"/>
    </xf>
    <xf numFmtId="3" fontId="20" fillId="0" borderId="20" xfId="0" applyNumberFormat="1" applyFont="1" applyBorder="1" applyAlignment="1">
      <alignment horizontal="center" vertical="center" wrapText="1"/>
    </xf>
    <xf numFmtId="0" fontId="20" fillId="0" borderId="19" xfId="0" applyFont="1" applyBorder="1" applyAlignment="1">
      <alignment horizontal="left" vertical="center" wrapText="1"/>
    </xf>
    <xf numFmtId="165" fontId="20" fillId="33" borderId="11" xfId="53" applyNumberFormat="1" applyFont="1" applyFill="1" applyBorder="1" applyAlignment="1">
      <alignment vertical="center"/>
      <protection/>
    </xf>
    <xf numFmtId="49" fontId="5" fillId="33" borderId="0" xfId="52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2" applyNumberFormat="1" applyFont="1" applyFill="1" applyBorder="1" applyAlignment="1" applyProtection="1">
      <alignment horizontal="left"/>
      <protection locked="0"/>
    </xf>
    <xf numFmtId="0" fontId="12" fillId="0" borderId="21" xfId="52" applyNumberFormat="1" applyFont="1" applyFill="1" applyBorder="1" applyAlignment="1" applyProtection="1">
      <alignment/>
      <protection locked="0"/>
    </xf>
    <xf numFmtId="49" fontId="12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29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20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63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52" applyNumberFormat="1" applyFont="1" applyFill="1" applyBorder="1" applyAlignment="1" applyProtection="1">
      <alignment horizontal="right"/>
      <protection locked="0"/>
    </xf>
    <xf numFmtId="0" fontId="12" fillId="0" borderId="0" xfId="52" applyNumberFormat="1" applyFont="1" applyFill="1" applyBorder="1" applyAlignment="1" applyProtection="1">
      <alignment horizontal="right"/>
      <protection locked="0"/>
    </xf>
    <xf numFmtId="0" fontId="20" fillId="0" borderId="0" xfId="52" applyNumberFormat="1" applyFont="1" applyFill="1" applyBorder="1" applyAlignment="1" applyProtection="1">
      <alignment wrapText="1"/>
      <protection locked="0"/>
    </xf>
    <xf numFmtId="1" fontId="12" fillId="33" borderId="0" xfId="52" applyNumberFormat="1" applyFont="1" applyFill="1" applyBorder="1" applyAlignment="1" applyProtection="1">
      <alignment horizontal="center" vertical="center" wrapText="1" shrinkToFit="1"/>
      <protection locked="0"/>
    </xf>
    <xf numFmtId="0" fontId="22" fillId="33" borderId="0" xfId="52" applyNumberFormat="1" applyFont="1" applyFill="1" applyBorder="1" applyAlignment="1" applyProtection="1">
      <alignment horizontal="left" vertical="center" wrapText="1" shrinkToFit="1"/>
      <protection locked="0"/>
    </xf>
    <xf numFmtId="0" fontId="23" fillId="33" borderId="16" xfId="0" applyFont="1" applyFill="1" applyBorder="1" applyAlignment="1">
      <alignment horizontal="center" vertical="top" wrapText="1"/>
    </xf>
    <xf numFmtId="0" fontId="12" fillId="0" borderId="0" xfId="53" applyNumberFormat="1" applyFont="1" applyFill="1" applyBorder="1" applyAlignment="1" applyProtection="1">
      <alignment horizontal="left"/>
      <protection locked="0"/>
    </xf>
    <xf numFmtId="0" fontId="25" fillId="0" borderId="11" xfId="53" applyFont="1" applyFill="1" applyBorder="1" applyAlignment="1">
      <alignment horizontal="center" vertical="center" wrapText="1"/>
      <protection/>
    </xf>
    <xf numFmtId="0" fontId="20" fillId="0" borderId="11" xfId="53" applyFont="1" applyFill="1" applyBorder="1" applyAlignment="1">
      <alignment horizontal="center" vertical="center" wrapText="1"/>
      <protection/>
    </xf>
    <xf numFmtId="0" fontId="20" fillId="33" borderId="22" xfId="53" applyFont="1" applyFill="1" applyBorder="1" applyAlignment="1">
      <alignment horizontal="center" vertical="top"/>
      <protection/>
    </xf>
    <xf numFmtId="0" fontId="20" fillId="33" borderId="22" xfId="53" applyFont="1" applyFill="1" applyBorder="1" applyAlignment="1">
      <alignment vertical="top" wrapText="1"/>
      <protection/>
    </xf>
    <xf numFmtId="49" fontId="20" fillId="33" borderId="22" xfId="53" applyNumberFormat="1" applyFont="1" applyFill="1" applyBorder="1" applyAlignment="1">
      <alignment horizontal="center" vertical="top" wrapText="1"/>
      <protection/>
    </xf>
    <xf numFmtId="0" fontId="25" fillId="33" borderId="11" xfId="53" applyFont="1" applyFill="1" applyBorder="1" applyAlignment="1">
      <alignment vertical="top"/>
      <protection/>
    </xf>
    <xf numFmtId="165" fontId="25" fillId="33" borderId="11" xfId="53" applyNumberFormat="1" applyFont="1" applyFill="1" applyBorder="1" applyAlignment="1">
      <alignment horizontal="right" vertical="top" wrapText="1"/>
      <protection/>
    </xf>
    <xf numFmtId="0" fontId="20" fillId="33" borderId="10" xfId="53" applyFont="1" applyFill="1" applyBorder="1" applyAlignment="1">
      <alignment horizontal="center" vertical="top"/>
      <protection/>
    </xf>
    <xf numFmtId="0" fontId="20" fillId="33" borderId="10" xfId="53" applyFont="1" applyFill="1" applyBorder="1" applyAlignment="1">
      <alignment vertical="top" wrapText="1"/>
      <protection/>
    </xf>
    <xf numFmtId="0" fontId="20" fillId="33" borderId="11" xfId="53" applyFont="1" applyFill="1" applyBorder="1" applyAlignment="1">
      <alignment vertical="top"/>
      <protection/>
    </xf>
    <xf numFmtId="165" fontId="20" fillId="33" borderId="11" xfId="53" applyNumberFormat="1" applyFont="1" applyFill="1" applyBorder="1" applyAlignment="1">
      <alignment horizontal="right" vertical="top" wrapText="1"/>
      <protection/>
    </xf>
    <xf numFmtId="0" fontId="20" fillId="33" borderId="11" xfId="53" applyFont="1" applyFill="1" applyBorder="1" applyAlignment="1">
      <alignment vertical="top" wrapText="1"/>
      <protection/>
    </xf>
    <xf numFmtId="0" fontId="20" fillId="33" borderId="23" xfId="53" applyFont="1" applyFill="1" applyBorder="1" applyAlignment="1">
      <alignment horizontal="center" vertical="top"/>
      <protection/>
    </xf>
    <xf numFmtId="0" fontId="20" fillId="33" borderId="23" xfId="53" applyFont="1" applyFill="1" applyBorder="1" applyAlignment="1">
      <alignment vertical="top" wrapText="1"/>
      <protection/>
    </xf>
    <xf numFmtId="0" fontId="20" fillId="0" borderId="11" xfId="53" applyFont="1" applyBorder="1" applyAlignment="1">
      <alignment vertical="top" wrapText="1"/>
      <protection/>
    </xf>
    <xf numFmtId="0" fontId="25" fillId="0" borderId="11" xfId="53" applyFont="1" applyBorder="1" applyAlignment="1">
      <alignment vertical="top"/>
      <protection/>
    </xf>
    <xf numFmtId="166" fontId="25" fillId="0" borderId="11" xfId="53" applyNumberFormat="1" applyFont="1" applyBorder="1" applyAlignment="1">
      <alignment horizontal="right" vertical="top" wrapText="1"/>
      <protection/>
    </xf>
    <xf numFmtId="0" fontId="20" fillId="0" borderId="11" xfId="53" applyFont="1" applyBorder="1" applyAlignment="1">
      <alignment vertical="top"/>
      <protection/>
    </xf>
    <xf numFmtId="166" fontId="20" fillId="0" borderId="11" xfId="53" applyNumberFormat="1" applyFont="1" applyBorder="1" applyAlignment="1">
      <alignment horizontal="right" vertical="top" wrapText="1"/>
      <protection/>
    </xf>
    <xf numFmtId="0" fontId="25" fillId="0" borderId="11" xfId="53" applyFont="1" applyFill="1" applyBorder="1" applyAlignment="1">
      <alignment horizontal="center" vertical="top"/>
      <protection/>
    </xf>
    <xf numFmtId="0" fontId="25" fillId="0" borderId="11" xfId="53" applyFont="1" applyFill="1" applyBorder="1" applyAlignment="1">
      <alignment vertical="top"/>
      <protection/>
    </xf>
    <xf numFmtId="0" fontId="20" fillId="0" borderId="11" xfId="53" applyFont="1" applyFill="1" applyBorder="1" applyAlignment="1">
      <alignment horizontal="center" vertical="top"/>
      <protection/>
    </xf>
    <xf numFmtId="165" fontId="25" fillId="0" borderId="11" xfId="53" applyNumberFormat="1" applyFont="1" applyFill="1" applyBorder="1" applyAlignment="1">
      <alignment horizontal="right" vertical="top" wrapText="1"/>
      <protection/>
    </xf>
    <xf numFmtId="0" fontId="20" fillId="0" borderId="11" xfId="53" applyFont="1" applyFill="1" applyBorder="1" applyAlignment="1">
      <alignment vertical="top"/>
      <protection/>
    </xf>
    <xf numFmtId="0" fontId="20" fillId="0" borderId="11" xfId="53" applyFont="1" applyFill="1" applyBorder="1" applyAlignment="1">
      <alignment vertical="top" wrapText="1"/>
      <protection/>
    </xf>
    <xf numFmtId="165" fontId="20" fillId="0" borderId="11" xfId="53" applyNumberFormat="1" applyFont="1" applyFill="1" applyBorder="1" applyAlignment="1">
      <alignment horizontal="right" vertical="top" wrapText="1"/>
      <protection/>
    </xf>
    <xf numFmtId="0" fontId="25" fillId="0" borderId="11" xfId="53" applyFont="1" applyFill="1" applyBorder="1" applyAlignment="1">
      <alignment/>
      <protection/>
    </xf>
    <xf numFmtId="0" fontId="20" fillId="0" borderId="11" xfId="53" applyFont="1" applyFill="1" applyBorder="1" applyAlignment="1">
      <alignment/>
      <protection/>
    </xf>
    <xf numFmtId="0" fontId="20" fillId="0" borderId="11" xfId="53" applyFont="1" applyFill="1" applyBorder="1" applyAlignment="1">
      <alignment wrapText="1"/>
      <protection/>
    </xf>
    <xf numFmtId="0" fontId="27" fillId="33" borderId="0" xfId="53" applyFont="1" applyFill="1" applyAlignment="1">
      <alignment horizontal="left" vertical="center"/>
      <protection/>
    </xf>
    <xf numFmtId="0" fontId="12" fillId="33" borderId="0" xfId="53" applyFont="1" applyFill="1" applyAlignment="1">
      <alignment vertical="center"/>
      <protection/>
    </xf>
    <xf numFmtId="0" fontId="28" fillId="33" borderId="0" xfId="53" applyFont="1" applyFill="1" applyAlignment="1">
      <alignment horizontal="right" vertical="top"/>
      <protection/>
    </xf>
    <xf numFmtId="0" fontId="27" fillId="33" borderId="11" xfId="53" applyFont="1" applyFill="1" applyBorder="1" applyAlignment="1">
      <alignment horizontal="center" vertical="center"/>
      <protection/>
    </xf>
    <xf numFmtId="0" fontId="27" fillId="33" borderId="11" xfId="53" applyFont="1" applyFill="1" applyBorder="1" applyAlignment="1">
      <alignment horizontal="center" vertical="center" wrapText="1"/>
      <protection/>
    </xf>
    <xf numFmtId="0" fontId="29" fillId="0" borderId="11" xfId="53" applyFont="1" applyBorder="1" applyAlignment="1">
      <alignment horizontal="center" vertical="center"/>
      <protection/>
    </xf>
    <xf numFmtId="0" fontId="30" fillId="0" borderId="11" xfId="53" applyFont="1" applyBorder="1" applyAlignment="1">
      <alignment horizontal="center" vertical="center"/>
      <protection/>
    </xf>
    <xf numFmtId="165" fontId="30" fillId="33" borderId="11" xfId="53" applyNumberFormat="1" applyFont="1" applyFill="1" applyBorder="1" applyAlignment="1">
      <alignment vertical="center"/>
      <protection/>
    </xf>
    <xf numFmtId="49" fontId="20" fillId="0" borderId="11" xfId="53" applyNumberFormat="1" applyFont="1" applyBorder="1" applyAlignment="1">
      <alignment horizontal="left" vertical="center"/>
      <protection/>
    </xf>
    <xf numFmtId="0" fontId="25" fillId="33" borderId="11" xfId="53" applyFont="1" applyFill="1" applyBorder="1" applyAlignment="1">
      <alignment vertical="center"/>
      <protection/>
    </xf>
    <xf numFmtId="165" fontId="29" fillId="33" borderId="11" xfId="53" applyNumberFormat="1" applyFont="1" applyFill="1" applyBorder="1" applyAlignment="1">
      <alignment vertical="center"/>
      <protection/>
    </xf>
    <xf numFmtId="49" fontId="20" fillId="0" borderId="11" xfId="53" applyNumberFormat="1" applyFont="1" applyBorder="1" applyAlignment="1">
      <alignment horizontal="left" vertical="center" wrapText="1"/>
      <protection/>
    </xf>
    <xf numFmtId="0" fontId="20" fillId="0" borderId="11" xfId="53" applyFont="1" applyBorder="1" applyAlignment="1">
      <alignment vertical="center" wrapText="1"/>
      <protection/>
    </xf>
    <xf numFmtId="0" fontId="29" fillId="0" borderId="11" xfId="53" applyFont="1" applyBorder="1" applyAlignment="1">
      <alignment horizontal="center" vertical="center" wrapText="1"/>
      <protection/>
    </xf>
    <xf numFmtId="0" fontId="25" fillId="0" borderId="11" xfId="53" applyFont="1" applyBorder="1" applyAlignment="1">
      <alignment vertical="center" wrapText="1"/>
      <protection/>
    </xf>
    <xf numFmtId="0" fontId="30" fillId="0" borderId="11" xfId="53" applyFont="1" applyBorder="1" applyAlignment="1">
      <alignment horizontal="center" vertical="center" wrapText="1"/>
      <protection/>
    </xf>
    <xf numFmtId="0" fontId="25" fillId="0" borderId="11" xfId="53" applyFont="1" applyBorder="1" applyAlignment="1">
      <alignment vertical="center"/>
      <protection/>
    </xf>
    <xf numFmtId="0" fontId="20" fillId="0" borderId="11" xfId="53" applyFont="1" applyBorder="1" applyAlignment="1">
      <alignment vertical="center"/>
      <protection/>
    </xf>
    <xf numFmtId="0" fontId="20" fillId="0" borderId="11" xfId="53" applyFont="1" applyBorder="1" applyAlignment="1">
      <alignment horizontal="left" vertical="center"/>
      <protection/>
    </xf>
    <xf numFmtId="0" fontId="33" fillId="0" borderId="0" xfId="53" applyFont="1" applyAlignment="1">
      <alignment horizontal="center" vertical="center"/>
      <protection/>
    </xf>
    <xf numFmtId="0" fontId="34" fillId="0" borderId="0" xfId="53" applyFont="1" applyAlignment="1">
      <alignment horizontal="center"/>
      <protection/>
    </xf>
    <xf numFmtId="0" fontId="22" fillId="0" borderId="11" xfId="53" applyFont="1" applyFill="1" applyBorder="1" applyAlignment="1">
      <alignment horizontal="center" vertical="center" wrapText="1"/>
      <protection/>
    </xf>
    <xf numFmtId="0" fontId="22" fillId="0" borderId="16" xfId="53" applyFont="1" applyFill="1" applyBorder="1" applyAlignment="1">
      <alignment horizontal="center" vertical="center" wrapText="1"/>
      <protection/>
    </xf>
    <xf numFmtId="0" fontId="22" fillId="0" borderId="23" xfId="53" applyFont="1" applyFill="1" applyBorder="1" applyAlignment="1">
      <alignment horizontal="center" vertical="center" wrapText="1"/>
      <protection/>
    </xf>
    <xf numFmtId="49" fontId="35" fillId="33" borderId="11" xfId="53" applyNumberFormat="1" applyFont="1" applyFill="1" applyBorder="1" applyAlignment="1">
      <alignment horizontal="center" vertical="center" wrapText="1"/>
      <protection/>
    </xf>
    <xf numFmtId="49" fontId="36" fillId="33" borderId="11" xfId="53" applyNumberFormat="1" applyFont="1" applyFill="1" applyBorder="1" applyAlignment="1">
      <alignment horizontal="center" vertical="center" wrapText="1"/>
      <protection/>
    </xf>
    <xf numFmtId="0" fontId="25" fillId="33" borderId="11" xfId="53" applyFont="1" applyFill="1" applyBorder="1" applyAlignment="1">
      <alignment horizontal="center" vertical="center"/>
      <protection/>
    </xf>
    <xf numFmtId="165" fontId="25" fillId="33" borderId="11" xfId="53" applyNumberFormat="1" applyFont="1" applyFill="1" applyBorder="1" applyAlignment="1">
      <alignment vertical="center" wrapText="1"/>
      <protection/>
    </xf>
    <xf numFmtId="49" fontId="12" fillId="33" borderId="11" xfId="53" applyNumberFormat="1" applyFont="1" applyFill="1" applyBorder="1" applyAlignment="1">
      <alignment horizontal="center" vertical="center" wrapText="1"/>
      <protection/>
    </xf>
    <xf numFmtId="49" fontId="20" fillId="33" borderId="11" xfId="53" applyNumberFormat="1" applyFont="1" applyFill="1" applyBorder="1" applyAlignment="1">
      <alignment horizontal="center" vertical="center" wrapText="1"/>
      <protection/>
    </xf>
    <xf numFmtId="0" fontId="20" fillId="33" borderId="11" xfId="53" applyFont="1" applyFill="1" applyBorder="1" applyAlignment="1">
      <alignment horizontal="center" vertical="center"/>
      <protection/>
    </xf>
    <xf numFmtId="165" fontId="20" fillId="33" borderId="11" xfId="53" applyNumberFormat="1" applyFont="1" applyFill="1" applyBorder="1" applyAlignment="1">
      <alignment vertical="center" wrapText="1"/>
      <protection/>
    </xf>
    <xf numFmtId="165" fontId="20" fillId="33" borderId="11" xfId="53" applyNumberFormat="1" applyFont="1" applyFill="1" applyBorder="1" applyAlignment="1">
      <alignment vertical="center"/>
      <protection/>
    </xf>
    <xf numFmtId="0" fontId="35" fillId="33" borderId="11" xfId="53" applyFont="1" applyFill="1" applyBorder="1" applyAlignment="1">
      <alignment horizontal="center" vertical="center" wrapText="1"/>
      <protection/>
    </xf>
    <xf numFmtId="0" fontId="36" fillId="33" borderId="11" xfId="53" applyFont="1" applyFill="1" applyBorder="1" applyAlignment="1">
      <alignment horizontal="center" vertical="center" wrapText="1"/>
      <protection/>
    </xf>
    <xf numFmtId="0" fontId="12" fillId="33" borderId="11" xfId="53" applyFont="1" applyFill="1" applyBorder="1" applyAlignment="1">
      <alignment horizontal="center" vertical="center" wrapText="1"/>
      <protection/>
    </xf>
    <xf numFmtId="0" fontId="20" fillId="33" borderId="11" xfId="53" applyFont="1" applyFill="1" applyBorder="1" applyAlignment="1">
      <alignment horizontal="center" vertical="center" wrapText="1"/>
      <protection/>
    </xf>
    <xf numFmtId="49" fontId="25" fillId="33" borderId="11" xfId="53" applyNumberFormat="1" applyFont="1" applyFill="1" applyBorder="1" applyAlignment="1">
      <alignment horizontal="center" vertical="center" wrapText="1"/>
      <protection/>
    </xf>
    <xf numFmtId="0" fontId="25" fillId="33" borderId="11" xfId="53" applyFont="1" applyFill="1" applyBorder="1" applyAlignment="1">
      <alignment horizontal="center" vertical="center" wrapText="1"/>
      <protection/>
    </xf>
    <xf numFmtId="165" fontId="25" fillId="33" borderId="11" xfId="53" applyNumberFormat="1" applyFont="1" applyFill="1" applyBorder="1" applyAlignment="1">
      <alignment vertical="center"/>
      <protection/>
    </xf>
    <xf numFmtId="165" fontId="25" fillId="0" borderId="11" xfId="53" applyNumberFormat="1" applyFont="1" applyFill="1" applyBorder="1" applyAlignment="1">
      <alignment vertical="center"/>
      <protection/>
    </xf>
    <xf numFmtId="0" fontId="33" fillId="33" borderId="0" xfId="53" applyFont="1" applyFill="1" applyAlignment="1">
      <alignment horizontal="center" vertical="center"/>
      <protection/>
    </xf>
    <xf numFmtId="0" fontId="12" fillId="33" borderId="0" xfId="53" applyFont="1" applyFill="1" applyAlignment="1">
      <alignment horizontal="center" vertical="center"/>
      <protection/>
    </xf>
    <xf numFmtId="0" fontId="34" fillId="33" borderId="0" xfId="53" applyFont="1" applyFill="1" applyAlignment="1">
      <alignment horizontal="center"/>
      <protection/>
    </xf>
    <xf numFmtId="0" fontId="25" fillId="33" borderId="16" xfId="53" applyFont="1" applyFill="1" applyBorder="1" applyAlignment="1">
      <alignment horizontal="center" vertical="center" wrapText="1"/>
      <protection/>
    </xf>
    <xf numFmtId="0" fontId="25" fillId="33" borderId="23" xfId="53" applyFont="1" applyFill="1" applyBorder="1" applyAlignment="1">
      <alignment horizontal="center" vertical="center" wrapText="1"/>
      <protection/>
    </xf>
    <xf numFmtId="0" fontId="14" fillId="33" borderId="10" xfId="53" applyFont="1" applyFill="1" applyBorder="1" applyAlignment="1">
      <alignment horizontal="center" vertical="center" wrapText="1"/>
      <protection/>
    </xf>
    <xf numFmtId="0" fontId="12" fillId="33" borderId="11" xfId="53" applyFont="1" applyFill="1" applyBorder="1" applyAlignment="1">
      <alignment horizontal="center" vertical="center"/>
      <protection/>
    </xf>
    <xf numFmtId="165" fontId="12" fillId="33" borderId="11" xfId="53" applyNumberFormat="1" applyFont="1" applyFill="1" applyBorder="1" applyAlignment="1">
      <alignment horizontal="center" vertical="center" wrapText="1"/>
      <protection/>
    </xf>
    <xf numFmtId="165" fontId="12" fillId="33" borderId="22" xfId="53" applyNumberFormat="1" applyFont="1" applyFill="1" applyBorder="1" applyAlignment="1">
      <alignment horizontal="center" vertical="center" wrapText="1"/>
      <protection/>
    </xf>
    <xf numFmtId="165" fontId="12" fillId="33" borderId="24" xfId="53" applyNumberFormat="1" applyFont="1" applyFill="1" applyBorder="1" applyAlignment="1">
      <alignment horizontal="center" vertical="center" wrapText="1"/>
      <protection/>
    </xf>
    <xf numFmtId="165" fontId="12" fillId="33" borderId="24" xfId="53" applyNumberFormat="1" applyFont="1" applyFill="1" applyBorder="1" applyAlignment="1">
      <alignment horizontal="center" vertical="center"/>
      <protection/>
    </xf>
    <xf numFmtId="165" fontId="27" fillId="33" borderId="11" xfId="53" applyNumberFormat="1" applyFont="1" applyFill="1" applyBorder="1" applyAlignment="1">
      <alignment horizontal="center" vertical="center" wrapText="1"/>
      <protection/>
    </xf>
    <xf numFmtId="0" fontId="20" fillId="0" borderId="11" xfId="53" applyFont="1" applyFill="1" applyBorder="1" applyAlignment="1">
      <alignment horizontal="center" vertical="center"/>
      <protection/>
    </xf>
    <xf numFmtId="0" fontId="25" fillId="0" borderId="16" xfId="53" applyFont="1" applyFill="1" applyBorder="1" applyAlignment="1">
      <alignment horizontal="center" vertical="center" wrapText="1"/>
      <protection/>
    </xf>
    <xf numFmtId="0" fontId="25" fillId="0" borderId="23" xfId="53" applyFont="1" applyFill="1" applyBorder="1" applyAlignment="1">
      <alignment horizontal="center" vertical="center" wrapText="1"/>
      <protection/>
    </xf>
    <xf numFmtId="0" fontId="14" fillId="0" borderId="23" xfId="53" applyFont="1" applyFill="1" applyBorder="1" applyAlignment="1">
      <alignment horizontal="center" vertical="center" wrapText="1"/>
      <protection/>
    </xf>
    <xf numFmtId="49" fontId="27" fillId="0" borderId="11" xfId="53" applyNumberFormat="1" applyFont="1" applyFill="1" applyBorder="1" applyAlignment="1">
      <alignment horizontal="center" vertical="center" wrapText="1"/>
      <protection/>
    </xf>
    <xf numFmtId="165" fontId="27" fillId="0" borderId="11" xfId="53" applyNumberFormat="1" applyFont="1" applyFill="1" applyBorder="1" applyAlignment="1">
      <alignment horizontal="center" vertical="center" wrapText="1"/>
      <protection/>
    </xf>
    <xf numFmtId="0" fontId="20" fillId="33" borderId="11" xfId="53" applyFont="1" applyFill="1" applyBorder="1" applyAlignment="1">
      <alignment vertical="center" wrapText="1"/>
      <protection/>
    </xf>
    <xf numFmtId="165" fontId="12" fillId="0" borderId="11" xfId="53" applyNumberFormat="1" applyFont="1" applyFill="1" applyBorder="1" applyAlignment="1">
      <alignment horizontal="center" vertical="center" wrapText="1"/>
      <protection/>
    </xf>
    <xf numFmtId="0" fontId="20" fillId="0" borderId="11" xfId="53" applyFont="1" applyFill="1" applyBorder="1" applyAlignment="1">
      <alignment vertical="center" wrapText="1"/>
      <protection/>
    </xf>
    <xf numFmtId="49" fontId="20" fillId="0" borderId="11" xfId="53" applyNumberFormat="1" applyFont="1" applyFill="1" applyBorder="1" applyAlignment="1">
      <alignment horizontal="center" vertical="center" wrapText="1"/>
      <protection/>
    </xf>
    <xf numFmtId="49" fontId="27" fillId="33" borderId="11" xfId="53" applyNumberFormat="1" applyFont="1" applyFill="1" applyBorder="1" applyAlignment="1">
      <alignment horizontal="center" vertical="center" wrapText="1"/>
      <protection/>
    </xf>
    <xf numFmtId="0" fontId="21" fillId="33" borderId="11" xfId="53" applyFont="1" applyFill="1" applyBorder="1" applyAlignment="1">
      <alignment vertical="center" wrapText="1"/>
      <protection/>
    </xf>
    <xf numFmtId="165" fontId="12" fillId="0" borderId="11" xfId="53" applyNumberFormat="1" applyFont="1" applyFill="1" applyBorder="1" applyAlignment="1">
      <alignment horizontal="right" vertical="center"/>
      <protection/>
    </xf>
    <xf numFmtId="0" fontId="27" fillId="33" borderId="0" xfId="53" applyFont="1" applyFill="1" applyAlignment="1">
      <alignment horizontal="left"/>
      <protection/>
    </xf>
    <xf numFmtId="0" fontId="12" fillId="33" borderId="0" xfId="53" applyNumberFormat="1" applyFont="1" applyFill="1" applyBorder="1" applyAlignment="1" applyProtection="1">
      <alignment horizontal="right" vertical="center"/>
      <protection locked="0"/>
    </xf>
    <xf numFmtId="0" fontId="12" fillId="33" borderId="0" xfId="53" applyFont="1" applyFill="1" applyAlignment="1">
      <alignment horizontal="center"/>
      <protection/>
    </xf>
    <xf numFmtId="0" fontId="12" fillId="33" borderId="0" xfId="53" applyNumberFormat="1" applyFont="1" applyFill="1" applyBorder="1" applyAlignment="1" applyProtection="1">
      <alignment horizontal="right"/>
      <protection locked="0"/>
    </xf>
    <xf numFmtId="0" fontId="20" fillId="33" borderId="0" xfId="53" applyFont="1" applyFill="1" applyAlignment="1">
      <alignment horizontal="right" vertical="center"/>
      <protection/>
    </xf>
    <xf numFmtId="0" fontId="12" fillId="0" borderId="11" xfId="53" applyFont="1" applyBorder="1" applyAlignment="1">
      <alignment horizontal="center" vertical="center"/>
      <protection/>
    </xf>
    <xf numFmtId="0" fontId="12" fillId="0" borderId="22" xfId="53" applyFont="1" applyBorder="1" applyAlignment="1">
      <alignment horizontal="center" vertical="center"/>
      <protection/>
    </xf>
    <xf numFmtId="0" fontId="12" fillId="0" borderId="22" xfId="53" applyFont="1" applyBorder="1">
      <alignment/>
      <protection/>
    </xf>
    <xf numFmtId="0" fontId="12" fillId="0" borderId="11" xfId="53" applyFont="1" applyBorder="1" applyAlignment="1">
      <alignment horizontal="left" vertical="top" wrapText="1"/>
      <protection/>
    </xf>
    <xf numFmtId="0" fontId="12" fillId="0" borderId="11" xfId="53" applyFont="1" applyBorder="1" applyAlignment="1">
      <alignment horizontal="left" vertical="center" wrapText="1"/>
      <protection/>
    </xf>
    <xf numFmtId="3" fontId="12" fillId="0" borderId="11" xfId="53" applyNumberFormat="1" applyFont="1" applyBorder="1" applyAlignment="1">
      <alignment horizontal="right" vertical="center"/>
      <protection/>
    </xf>
    <xf numFmtId="0" fontId="27" fillId="33" borderId="16" xfId="53" applyFont="1" applyFill="1" applyBorder="1" applyAlignment="1">
      <alignment horizontal="center" vertical="center"/>
      <protection/>
    </xf>
    <xf numFmtId="165" fontId="27" fillId="0" borderId="11" xfId="53" applyNumberFormat="1" applyFont="1" applyBorder="1" applyAlignment="1">
      <alignment horizontal="right" vertical="center" wrapText="1"/>
      <protection/>
    </xf>
    <xf numFmtId="0" fontId="37" fillId="33" borderId="11" xfId="53" applyFont="1" applyFill="1" applyBorder="1" applyAlignment="1">
      <alignment horizontal="center" vertical="center"/>
      <protection/>
    </xf>
    <xf numFmtId="0" fontId="37" fillId="33" borderId="11" xfId="53" applyFont="1" applyFill="1" applyBorder="1" applyAlignment="1">
      <alignment horizontal="center" vertical="center" wrapText="1"/>
      <protection/>
    </xf>
    <xf numFmtId="0" fontId="23" fillId="33" borderId="11" xfId="53" applyFont="1" applyFill="1" applyBorder="1" applyAlignment="1">
      <alignment horizontal="center" vertical="center"/>
      <protection/>
    </xf>
    <xf numFmtId="3" fontId="27" fillId="33" borderId="22" xfId="53" applyNumberFormat="1" applyFont="1" applyFill="1" applyBorder="1">
      <alignment/>
      <protection/>
    </xf>
    <xf numFmtId="0" fontId="12" fillId="33" borderId="11" xfId="53" applyFont="1" applyFill="1" applyBorder="1" applyAlignment="1">
      <alignment horizontal="left" vertical="center" wrapText="1"/>
      <protection/>
    </xf>
    <xf numFmtId="0" fontId="29" fillId="33" borderId="11" xfId="53" applyFont="1" applyFill="1" applyBorder="1" applyAlignment="1">
      <alignment horizontal="left" vertical="center" wrapText="1"/>
      <protection/>
    </xf>
    <xf numFmtId="3" fontId="12" fillId="33" borderId="11" xfId="53" applyNumberFormat="1" applyFont="1" applyFill="1" applyBorder="1" applyAlignment="1">
      <alignment vertical="center"/>
      <protection/>
    </xf>
    <xf numFmtId="0" fontId="19" fillId="33" borderId="16" xfId="53" applyFont="1" applyFill="1" applyBorder="1" applyAlignment="1">
      <alignment horizontal="center" vertical="center"/>
      <protection/>
    </xf>
    <xf numFmtId="3" fontId="37" fillId="33" borderId="11" xfId="53" applyNumberFormat="1" applyFont="1" applyFill="1" applyBorder="1" applyAlignment="1">
      <alignment vertical="center"/>
      <protection/>
    </xf>
    <xf numFmtId="165" fontId="27" fillId="33" borderId="22" xfId="53" applyNumberFormat="1" applyFont="1" applyFill="1" applyBorder="1" applyAlignment="1">
      <alignment horizontal="right" vertical="center" wrapText="1"/>
      <protection/>
    </xf>
    <xf numFmtId="0" fontId="21" fillId="33" borderId="11" xfId="53" applyFont="1" applyFill="1" applyBorder="1" applyAlignment="1">
      <alignment horizontal="left" vertical="center" wrapText="1"/>
      <protection/>
    </xf>
    <xf numFmtId="165" fontId="12" fillId="33" borderId="11" xfId="53" applyNumberFormat="1" applyFont="1" applyFill="1" applyBorder="1" applyAlignment="1">
      <alignment horizontal="right" vertical="center" wrapText="1"/>
      <protection/>
    </xf>
    <xf numFmtId="3" fontId="27" fillId="33" borderId="22" xfId="53" applyNumberFormat="1" applyFont="1" applyFill="1" applyBorder="1" applyAlignment="1">
      <alignment horizontal="right" vertical="center" wrapText="1"/>
      <protection/>
    </xf>
    <xf numFmtId="0" fontId="12" fillId="33" borderId="11" xfId="53" applyFont="1" applyFill="1" applyBorder="1" applyAlignment="1">
      <alignment vertical="center"/>
      <protection/>
    </xf>
    <xf numFmtId="165" fontId="27" fillId="33" borderId="11" xfId="53" applyNumberFormat="1" applyFont="1" applyFill="1" applyBorder="1" applyAlignment="1">
      <alignment horizontal="right" vertical="center" wrapText="1"/>
      <protection/>
    </xf>
    <xf numFmtId="0" fontId="26" fillId="33" borderId="0" xfId="53" applyFont="1" applyFill="1" applyAlignment="1">
      <alignment horizontal="center" vertical="center"/>
      <protection/>
    </xf>
    <xf numFmtId="0" fontId="27" fillId="33" borderId="22" xfId="53" applyFont="1" applyFill="1" applyBorder="1" applyAlignment="1">
      <alignment horizontal="center" vertical="center" wrapText="1"/>
      <protection/>
    </xf>
    <xf numFmtId="0" fontId="23" fillId="0" borderId="11" xfId="53" applyFont="1" applyBorder="1" applyAlignment="1">
      <alignment horizontal="center" vertical="center"/>
      <protection/>
    </xf>
    <xf numFmtId="0" fontId="29" fillId="0" borderId="25" xfId="53" applyFont="1" applyBorder="1" applyAlignment="1">
      <alignment horizontal="center" vertical="center"/>
      <protection/>
    </xf>
    <xf numFmtId="0" fontId="29" fillId="0" borderId="25" xfId="53" applyFont="1" applyBorder="1" applyAlignment="1">
      <alignment horizontal="center" vertical="center" wrapText="1"/>
      <protection/>
    </xf>
    <xf numFmtId="0" fontId="29" fillId="0" borderId="25" xfId="53" applyFont="1" applyBorder="1" applyAlignment="1">
      <alignment horizontal="left" vertical="center" indent="2"/>
      <protection/>
    </xf>
    <xf numFmtId="165" fontId="29" fillId="0" borderId="25" xfId="53" applyNumberFormat="1" applyFont="1" applyBorder="1" applyAlignment="1">
      <alignment vertical="center"/>
      <protection/>
    </xf>
    <xf numFmtId="165" fontId="30" fillId="0" borderId="11" xfId="53" applyNumberFormat="1" applyFont="1" applyBorder="1" applyAlignment="1">
      <alignment vertical="center"/>
      <protection/>
    </xf>
    <xf numFmtId="0" fontId="20" fillId="0" borderId="0" xfId="53" applyFont="1" applyAlignment="1">
      <alignment horizontal="right" vertical="center"/>
      <protection/>
    </xf>
    <xf numFmtId="0" fontId="12" fillId="33" borderId="25" xfId="53" applyFont="1" applyFill="1" applyBorder="1" applyAlignment="1">
      <alignment horizontal="center" vertical="center"/>
      <protection/>
    </xf>
    <xf numFmtId="0" fontId="12" fillId="33" borderId="25" xfId="53" applyFont="1" applyFill="1" applyBorder="1" applyAlignment="1">
      <alignment vertical="center" wrapText="1"/>
      <protection/>
    </xf>
    <xf numFmtId="165" fontId="12" fillId="33" borderId="25" xfId="53" applyNumberFormat="1" applyFont="1" applyFill="1" applyBorder="1" applyAlignment="1">
      <alignment horizontal="center" vertical="center"/>
      <protection/>
    </xf>
    <xf numFmtId="165" fontId="12" fillId="33" borderId="25" xfId="53" applyNumberFormat="1" applyFont="1" applyFill="1" applyBorder="1" applyAlignment="1">
      <alignment vertical="center"/>
      <protection/>
    </xf>
    <xf numFmtId="0" fontId="12" fillId="33" borderId="10" xfId="53" applyFont="1" applyFill="1" applyBorder="1" applyAlignment="1">
      <alignment horizontal="center" vertical="center"/>
      <protection/>
    </xf>
    <xf numFmtId="0" fontId="12" fillId="33" borderId="10" xfId="53" applyFont="1" applyFill="1" applyBorder="1" applyAlignment="1">
      <alignment vertical="center" wrapText="1"/>
      <protection/>
    </xf>
    <xf numFmtId="165" fontId="12" fillId="33" borderId="10" xfId="53" applyNumberFormat="1" applyFont="1" applyFill="1" applyBorder="1" applyAlignment="1">
      <alignment horizontal="center" vertical="center"/>
      <protection/>
    </xf>
    <xf numFmtId="165" fontId="12" fillId="33" borderId="10" xfId="53" applyNumberFormat="1" applyFont="1" applyFill="1" applyBorder="1" applyAlignment="1">
      <alignment vertical="center"/>
      <protection/>
    </xf>
    <xf numFmtId="0" fontId="27" fillId="33" borderId="11" xfId="53" applyFont="1" applyFill="1" applyBorder="1" applyAlignment="1">
      <alignment vertical="center"/>
      <protection/>
    </xf>
    <xf numFmtId="165" fontId="27" fillId="33" borderId="11" xfId="53" applyNumberFormat="1" applyFont="1" applyFill="1" applyBorder="1" applyAlignment="1">
      <alignment horizontal="center" vertical="center"/>
      <protection/>
    </xf>
    <xf numFmtId="165" fontId="27" fillId="33" borderId="11" xfId="53" applyNumberFormat="1" applyFont="1" applyFill="1" applyBorder="1" applyAlignment="1">
      <alignment vertical="center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88" fillId="36" borderId="26" xfId="0" applyFont="1" applyFill="1" applyBorder="1" applyAlignment="1">
      <alignment horizontal="center" vertical="center" wrapText="1"/>
    </xf>
    <xf numFmtId="39" fontId="89" fillId="36" borderId="26" xfId="0" applyNumberFormat="1" applyFont="1" applyFill="1" applyBorder="1" applyAlignment="1">
      <alignment horizontal="right" vertical="center" wrapText="1"/>
    </xf>
    <xf numFmtId="39" fontId="90" fillId="36" borderId="26" xfId="0" applyNumberFormat="1" applyFont="1" applyFill="1" applyBorder="1" applyAlignment="1">
      <alignment horizontal="right" vertical="center" wrapText="1"/>
    </xf>
    <xf numFmtId="0" fontId="42" fillId="36" borderId="0" xfId="0" applyFont="1" applyFill="1" applyAlignment="1">
      <alignment horizontal="left" vertical="top" wrapText="1"/>
    </xf>
    <xf numFmtId="164" fontId="21" fillId="37" borderId="11" xfId="53" applyNumberFormat="1" applyFont="1" applyFill="1" applyBorder="1" applyAlignment="1">
      <alignment horizontal="center" vertical="center" wrapText="1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167" fontId="40" fillId="34" borderId="12" xfId="53" applyNumberFormat="1" applyFont="1" applyFill="1" applyBorder="1" applyAlignment="1">
      <alignment horizontal="center" vertical="center" wrapText="1"/>
      <protection/>
    </xf>
    <xf numFmtId="49" fontId="40" fillId="34" borderId="12" xfId="53" applyNumberFormat="1" applyFont="1" applyFill="1" applyBorder="1" applyAlignment="1">
      <alignment vertical="center" wrapText="1"/>
      <protection/>
    </xf>
    <xf numFmtId="0" fontId="5" fillId="34" borderId="12" xfId="53" applyFont="1" applyFill="1" applyBorder="1" applyAlignment="1">
      <alignment vertical="center" wrapText="1"/>
      <protection/>
    </xf>
    <xf numFmtId="165" fontId="30" fillId="37" borderId="11" xfId="53" applyNumberFormat="1" applyFont="1" applyFill="1" applyBorder="1" applyAlignment="1">
      <alignment vertical="center"/>
      <protection/>
    </xf>
    <xf numFmtId="165" fontId="29" fillId="37" borderId="11" xfId="53" applyNumberFormat="1" applyFont="1" applyFill="1" applyBorder="1" applyAlignment="1">
      <alignment vertical="center"/>
      <protection/>
    </xf>
    <xf numFmtId="49" fontId="63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20" fillId="35" borderId="11" xfId="0" applyNumberFormat="1" applyFont="1" applyFill="1" applyBorder="1" applyAlignment="1" applyProtection="1">
      <alignment horizontal="left" vertical="center" wrapText="1"/>
      <protection locked="0"/>
    </xf>
    <xf numFmtId="49" fontId="30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25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25" fillId="35" borderId="11" xfId="0" applyNumberFormat="1" applyFont="1" applyFill="1" applyBorder="1" applyAlignment="1" applyProtection="1">
      <alignment horizontal="left" vertical="center" wrapText="1"/>
      <protection locked="0"/>
    </xf>
    <xf numFmtId="49" fontId="30" fillId="35" borderId="1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52" applyNumberFormat="1" applyFont="1" applyFill="1" applyBorder="1" applyAlignment="1" applyProtection="1">
      <alignment horizontal="left"/>
      <protection locked="0"/>
    </xf>
    <xf numFmtId="49" fontId="30" fillId="35" borderId="27" xfId="0" applyNumberFormat="1" applyFont="1" applyFill="1" applyBorder="1" applyAlignment="1" applyProtection="1">
      <alignment horizontal="right" vertical="center" wrapText="1"/>
      <protection locked="0"/>
    </xf>
    <xf numFmtId="49" fontId="30" fillId="35" borderId="16" xfId="0" applyNumberFormat="1" applyFont="1" applyFill="1" applyBorder="1" applyAlignment="1" applyProtection="1">
      <alignment horizontal="right" vertical="center" wrapText="1"/>
      <protection locked="0"/>
    </xf>
    <xf numFmtId="49" fontId="20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20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25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12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29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52" applyNumberFormat="1" applyFont="1" applyFill="1" applyBorder="1" applyAlignment="1" applyProtection="1">
      <alignment horizontal="left"/>
      <protection locked="0"/>
    </xf>
    <xf numFmtId="0" fontId="19" fillId="0" borderId="0" xfId="52" applyNumberFormat="1" applyFont="1" applyFill="1" applyBorder="1" applyAlignment="1" applyProtection="1">
      <alignment horizontal="center"/>
      <protection locked="0"/>
    </xf>
    <xf numFmtId="49" fontId="27" fillId="33" borderId="0" xfId="52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52" applyNumberFormat="1" applyFont="1" applyFill="1" applyBorder="1" applyAlignment="1" applyProtection="1">
      <alignment horizontal="center"/>
      <protection locked="0"/>
    </xf>
    <xf numFmtId="0" fontId="88" fillId="36" borderId="26" xfId="0" applyFont="1" applyFill="1" applyBorder="1" applyAlignment="1">
      <alignment horizontal="left" vertical="center" wrapText="1"/>
    </xf>
    <xf numFmtId="39" fontId="89" fillId="36" borderId="26" xfId="0" applyNumberFormat="1" applyFont="1" applyFill="1" applyBorder="1" applyAlignment="1">
      <alignment horizontal="right" vertical="center" wrapText="1"/>
    </xf>
    <xf numFmtId="0" fontId="91" fillId="36" borderId="26" xfId="0" applyFont="1" applyFill="1" applyBorder="1" applyAlignment="1">
      <alignment horizontal="center" vertical="center" wrapText="1"/>
    </xf>
    <xf numFmtId="39" fontId="90" fillId="36" borderId="26" xfId="0" applyNumberFormat="1" applyFont="1" applyFill="1" applyBorder="1" applyAlignment="1">
      <alignment horizontal="right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27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23" fillId="33" borderId="30" xfId="0" applyFont="1" applyFill="1" applyBorder="1" applyAlignment="1">
      <alignment horizontal="center" vertical="center" wrapText="1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0" fontId="23" fillId="0" borderId="27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3" xfId="0" applyFont="1" applyFill="1" applyBorder="1" applyAlignment="1">
      <alignment horizontal="center" vertical="center" wrapText="1"/>
    </xf>
    <xf numFmtId="0" fontId="5" fillId="0" borderId="0" xfId="52" applyNumberFormat="1" applyFont="1" applyFill="1" applyBorder="1" applyAlignment="1" applyProtection="1">
      <alignment horizontal="right" wrapText="1"/>
      <protection locked="0"/>
    </xf>
    <xf numFmtId="0" fontId="19" fillId="33" borderId="0" xfId="52" applyNumberFormat="1" applyFont="1" applyFill="1" applyBorder="1" applyAlignment="1" applyProtection="1">
      <alignment horizontal="center" vertical="center" wrapText="1" shrinkToFit="1"/>
      <protection locked="0"/>
    </xf>
    <xf numFmtId="0" fontId="21" fillId="33" borderId="0" xfId="5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0" xfId="52" applyNumberFormat="1" applyFont="1" applyFill="1" applyBorder="1" applyAlignment="1" applyProtection="1">
      <alignment horizontal="left"/>
      <protection locked="0"/>
    </xf>
    <xf numFmtId="0" fontId="23" fillId="33" borderId="34" xfId="0" applyFont="1" applyFill="1" applyBorder="1" applyAlignment="1">
      <alignment horizontal="center" vertical="center" wrapText="1"/>
    </xf>
    <xf numFmtId="0" fontId="23" fillId="33" borderId="35" xfId="0" applyFont="1" applyFill="1" applyBorder="1" applyAlignment="1">
      <alignment horizontal="center" vertical="center" wrapText="1"/>
    </xf>
    <xf numFmtId="0" fontId="20" fillId="33" borderId="0" xfId="53" applyFont="1" applyFill="1" applyBorder="1" applyAlignment="1">
      <alignment horizontal="left" vertical="center" wrapText="1"/>
      <protection/>
    </xf>
    <xf numFmtId="0" fontId="20" fillId="33" borderId="0" xfId="53" applyFont="1" applyFill="1" applyBorder="1" applyAlignment="1">
      <alignment vertical="center" wrapText="1"/>
      <protection/>
    </xf>
    <xf numFmtId="0" fontId="25" fillId="33" borderId="11" xfId="53" applyFont="1" applyFill="1" applyBorder="1" applyAlignment="1">
      <alignment horizontal="center" vertical="center" wrapText="1"/>
      <protection/>
    </xf>
    <xf numFmtId="4" fontId="22" fillId="33" borderId="11" xfId="53" applyNumberFormat="1" applyFont="1" applyFill="1" applyBorder="1" applyAlignment="1">
      <alignment horizontal="right" vertical="center" wrapText="1"/>
      <protection/>
    </xf>
    <xf numFmtId="0" fontId="20" fillId="33" borderId="36" xfId="53" applyFont="1" applyFill="1" applyBorder="1" applyAlignment="1">
      <alignment horizontal="center" vertical="center" wrapText="1"/>
      <protection/>
    </xf>
    <xf numFmtId="164" fontId="21" fillId="33" borderId="11" xfId="53" applyNumberFormat="1" applyFont="1" applyFill="1" applyBorder="1" applyAlignment="1">
      <alignment horizontal="center" vertical="center" wrapText="1"/>
      <protection/>
    </xf>
    <xf numFmtId="0" fontId="21" fillId="33" borderId="11" xfId="53" applyFont="1" applyFill="1" applyBorder="1" applyAlignment="1">
      <alignment horizontal="left" vertical="center" wrapText="1"/>
      <protection/>
    </xf>
    <xf numFmtId="164" fontId="22" fillId="33" borderId="11" xfId="53" applyNumberFormat="1" applyFont="1" applyFill="1" applyBorder="1" applyAlignment="1">
      <alignment horizontal="right" vertical="center" wrapText="1"/>
      <protection/>
    </xf>
    <xf numFmtId="0" fontId="21" fillId="34" borderId="14" xfId="53" applyFont="1" applyFill="1" applyBorder="1" applyAlignment="1">
      <alignment horizontal="left" vertical="center" wrapText="1"/>
      <protection/>
    </xf>
    <xf numFmtId="0" fontId="21" fillId="34" borderId="15" xfId="53" applyFont="1" applyFill="1" applyBorder="1" applyAlignment="1">
      <alignment horizontal="left" vertical="center" wrapText="1"/>
      <protection/>
    </xf>
    <xf numFmtId="0" fontId="41" fillId="34" borderId="14" xfId="53" applyFont="1" applyFill="1" applyBorder="1" applyAlignment="1">
      <alignment horizontal="left" vertical="center" wrapText="1"/>
      <protection/>
    </xf>
    <xf numFmtId="0" fontId="41" fillId="34" borderId="15" xfId="53" applyFont="1" applyFill="1" applyBorder="1" applyAlignment="1">
      <alignment horizontal="left" vertical="center" wrapText="1"/>
      <protection/>
    </xf>
    <xf numFmtId="167" fontId="40" fillId="34" borderId="14" xfId="53" applyNumberFormat="1" applyFont="1" applyFill="1" applyBorder="1" applyAlignment="1">
      <alignment horizontal="center" vertical="center" wrapText="1"/>
      <protection/>
    </xf>
    <xf numFmtId="167" fontId="40" fillId="34" borderId="15" xfId="53" applyNumberFormat="1" applyFont="1" applyFill="1" applyBorder="1" applyAlignment="1">
      <alignment horizontal="center" vertical="center" wrapText="1"/>
      <protection/>
    </xf>
    <xf numFmtId="0" fontId="20" fillId="33" borderId="11" xfId="53" applyFont="1" applyFill="1" applyBorder="1" applyAlignment="1">
      <alignment horizontal="center" vertical="center" wrapText="1"/>
      <protection/>
    </xf>
    <xf numFmtId="0" fontId="25" fillId="33" borderId="11" xfId="53" applyFont="1" applyFill="1" applyBorder="1" applyAlignment="1">
      <alignment vertical="center" wrapText="1"/>
      <protection/>
    </xf>
    <xf numFmtId="0" fontId="22" fillId="33" borderId="11" xfId="53" applyFont="1" applyFill="1" applyBorder="1" applyAlignment="1">
      <alignment horizontal="center" vertical="center" wrapText="1"/>
      <protection/>
    </xf>
    <xf numFmtId="0" fontId="67" fillId="33" borderId="11" xfId="53" applyFont="1" applyFill="1" applyBorder="1" applyAlignment="1">
      <alignment horizontal="center" vertical="center" wrapText="1"/>
      <protection/>
    </xf>
    <xf numFmtId="0" fontId="67" fillId="33" borderId="11" xfId="53" applyFont="1" applyFill="1" applyBorder="1" applyAlignment="1">
      <alignment vertical="center" wrapText="1"/>
      <protection/>
    </xf>
    <xf numFmtId="0" fontId="24" fillId="33" borderId="0" xfId="52" applyNumberFormat="1" applyFont="1" applyFill="1" applyBorder="1" applyAlignment="1" applyProtection="1">
      <alignment horizontal="right" vertical="top" wrapText="1"/>
      <protection locked="0"/>
    </xf>
    <xf numFmtId="0" fontId="19" fillId="33" borderId="0" xfId="53" applyFont="1" applyFill="1" applyBorder="1" applyAlignment="1">
      <alignment horizontal="center" vertical="center" wrapText="1"/>
      <protection/>
    </xf>
    <xf numFmtId="0" fontId="20" fillId="33" borderId="21" xfId="53" applyFont="1" applyFill="1" applyBorder="1" applyAlignment="1">
      <alignment horizontal="center" vertical="center" wrapText="1"/>
      <protection/>
    </xf>
    <xf numFmtId="0" fontId="25" fillId="33" borderId="11" xfId="53" applyFont="1" applyFill="1" applyBorder="1" applyAlignment="1">
      <alignment horizontal="center" vertical="center"/>
      <protection/>
    </xf>
    <xf numFmtId="0" fontId="25" fillId="33" borderId="27" xfId="53" applyFont="1" applyFill="1" applyBorder="1" applyAlignment="1">
      <alignment horizontal="center" vertical="center" wrapText="1"/>
      <protection/>
    </xf>
    <xf numFmtId="0" fontId="26" fillId="33" borderId="0" xfId="53" applyFont="1" applyFill="1" applyBorder="1" applyAlignment="1">
      <alignment horizontal="center" vertical="center" wrapText="1"/>
      <protection/>
    </xf>
    <xf numFmtId="0" fontId="20" fillId="0" borderId="21" xfId="53" applyFont="1" applyBorder="1" applyAlignment="1">
      <alignment horizontal="center" vertical="center"/>
      <protection/>
    </xf>
    <xf numFmtId="0" fontId="20" fillId="0" borderId="11" xfId="53" applyFont="1" applyFill="1" applyBorder="1" applyAlignment="1">
      <alignment vertical="top" wrapText="1"/>
      <protection/>
    </xf>
    <xf numFmtId="0" fontId="9" fillId="0" borderId="0" xfId="53" applyFont="1" applyFill="1" applyBorder="1" applyAlignment="1">
      <alignment horizontal="left" wrapText="1"/>
      <protection/>
    </xf>
    <xf numFmtId="0" fontId="10" fillId="33" borderId="0" xfId="53" applyFont="1" applyFill="1" applyBorder="1" applyAlignment="1">
      <alignment horizontal="right" vertical="top"/>
      <protection/>
    </xf>
    <xf numFmtId="0" fontId="9" fillId="33" borderId="0" xfId="53" applyFont="1" applyFill="1" applyBorder="1" applyAlignment="1">
      <alignment horizontal="left" wrapText="1"/>
      <protection/>
    </xf>
    <xf numFmtId="0" fontId="25" fillId="0" borderId="11" xfId="53" applyFont="1" applyFill="1" applyBorder="1" applyAlignment="1">
      <alignment vertical="top" wrapText="1"/>
      <protection/>
    </xf>
    <xf numFmtId="0" fontId="20" fillId="33" borderId="10" xfId="53" applyFont="1" applyFill="1" applyBorder="1" applyAlignment="1">
      <alignment horizontal="left" vertical="top" wrapText="1"/>
      <protection/>
    </xf>
    <xf numFmtId="0" fontId="20" fillId="33" borderId="23" xfId="53" applyFont="1" applyFill="1" applyBorder="1" applyAlignment="1">
      <alignment horizontal="left" vertical="top" wrapText="1"/>
      <protection/>
    </xf>
    <xf numFmtId="0" fontId="20" fillId="0" borderId="11" xfId="53" applyFont="1" applyBorder="1" applyAlignment="1">
      <alignment vertical="top" wrapText="1"/>
      <protection/>
    </xf>
    <xf numFmtId="49" fontId="20" fillId="0" borderId="11" xfId="53" applyNumberFormat="1" applyFont="1" applyBorder="1" applyAlignment="1">
      <alignment horizontal="center" vertical="top"/>
      <protection/>
    </xf>
    <xf numFmtId="0" fontId="20" fillId="0" borderId="11" xfId="53" applyFont="1" applyBorder="1" applyAlignment="1">
      <alignment horizontal="left" vertical="top" wrapText="1"/>
      <protection/>
    </xf>
    <xf numFmtId="0" fontId="20" fillId="33" borderId="11" xfId="53" applyFont="1" applyFill="1" applyBorder="1" applyAlignment="1">
      <alignment horizontal="left" vertical="top" wrapText="1"/>
      <protection/>
    </xf>
    <xf numFmtId="0" fontId="20" fillId="33" borderId="22" xfId="53" applyFont="1" applyFill="1" applyBorder="1" applyAlignment="1">
      <alignment horizontal="left" vertical="top" wrapText="1"/>
      <protection/>
    </xf>
    <xf numFmtId="0" fontId="20" fillId="0" borderId="11" xfId="53" applyFont="1" applyBorder="1" applyAlignment="1">
      <alignment horizontal="center" vertical="top"/>
      <protection/>
    </xf>
    <xf numFmtId="0" fontId="21" fillId="0" borderId="0" xfId="53" applyFont="1" applyBorder="1" applyAlignment="1">
      <alignment horizontal="right" wrapText="1"/>
      <protection/>
    </xf>
    <xf numFmtId="0" fontId="27" fillId="0" borderId="0" xfId="53" applyNumberFormat="1" applyFont="1" applyFill="1" applyBorder="1" applyAlignment="1" applyProtection="1">
      <alignment horizontal="center" wrapText="1"/>
      <protection locked="0"/>
    </xf>
    <xf numFmtId="0" fontId="25" fillId="0" borderId="11" xfId="53" applyFont="1" applyFill="1" applyBorder="1" applyAlignment="1">
      <alignment horizontal="center" vertical="center" wrapText="1"/>
      <protection/>
    </xf>
    <xf numFmtId="0" fontId="25" fillId="0" borderId="11" xfId="53" applyFont="1" applyBorder="1" applyAlignment="1">
      <alignment horizontal="center" vertical="center"/>
      <protection/>
    </xf>
    <xf numFmtId="0" fontId="26" fillId="33" borderId="0" xfId="53" applyFont="1" applyFill="1" applyBorder="1" applyAlignment="1">
      <alignment horizontal="center" vertical="center"/>
      <protection/>
    </xf>
    <xf numFmtId="0" fontId="27" fillId="33" borderId="11" xfId="53" applyFont="1" applyFill="1" applyBorder="1" applyAlignment="1">
      <alignment horizontal="center" vertical="center"/>
      <protection/>
    </xf>
    <xf numFmtId="0" fontId="27" fillId="33" borderId="11" xfId="53" applyFont="1" applyFill="1" applyBorder="1" applyAlignment="1">
      <alignment horizontal="center" vertical="center" wrapText="1"/>
      <protection/>
    </xf>
    <xf numFmtId="0" fontId="27" fillId="33" borderId="11" xfId="0" applyFont="1" applyFill="1" applyBorder="1" applyAlignment="1">
      <alignment horizontal="center" vertical="center" wrapText="1"/>
    </xf>
    <xf numFmtId="0" fontId="30" fillId="0" borderId="11" xfId="53" applyFont="1" applyBorder="1" applyAlignment="1">
      <alignment horizontal="center" vertical="center"/>
      <protection/>
    </xf>
    <xf numFmtId="0" fontId="37" fillId="0" borderId="11" xfId="53" applyFont="1" applyFill="1" applyBorder="1" applyAlignment="1">
      <alignment horizontal="center" vertical="center"/>
      <protection/>
    </xf>
    <xf numFmtId="0" fontId="21" fillId="0" borderId="11" xfId="53" applyFont="1" applyFill="1" applyBorder="1" applyAlignment="1">
      <alignment horizontal="center" vertical="center"/>
      <protection/>
    </xf>
    <xf numFmtId="0" fontId="22" fillId="0" borderId="11" xfId="53" applyFont="1" applyFill="1" applyBorder="1" applyAlignment="1">
      <alignment horizontal="center" vertical="center" wrapText="1"/>
      <protection/>
    </xf>
    <xf numFmtId="0" fontId="22" fillId="0" borderId="27" xfId="53" applyFont="1" applyFill="1" applyBorder="1" applyAlignment="1">
      <alignment horizontal="center" vertical="center" wrapText="1"/>
      <protection/>
    </xf>
    <xf numFmtId="0" fontId="26" fillId="0" borderId="0" xfId="53" applyFont="1" applyBorder="1" applyAlignment="1">
      <alignment horizontal="center" vertical="center" wrapText="1"/>
      <protection/>
    </xf>
    <xf numFmtId="0" fontId="27" fillId="33" borderId="23" xfId="53" applyFont="1" applyFill="1" applyBorder="1" applyAlignment="1">
      <alignment horizontal="center" vertical="center" wrapText="1"/>
      <protection/>
    </xf>
    <xf numFmtId="0" fontId="20" fillId="33" borderId="11" xfId="53" applyFont="1" applyFill="1" applyBorder="1" applyAlignment="1">
      <alignment horizontal="center" vertical="center"/>
      <protection/>
    </xf>
    <xf numFmtId="0" fontId="25" fillId="33" borderId="11" xfId="53" applyFont="1" applyFill="1" applyBorder="1" applyAlignment="1">
      <alignment horizontal="center" vertical="center" wrapText="1"/>
      <protection/>
    </xf>
    <xf numFmtId="0" fontId="25" fillId="33" borderId="27" xfId="53" applyFont="1" applyFill="1" applyBorder="1" applyAlignment="1">
      <alignment horizontal="center" vertical="center" wrapText="1"/>
      <protection/>
    </xf>
    <xf numFmtId="0" fontId="26" fillId="33" borderId="0" xfId="53" applyFont="1" applyFill="1" applyBorder="1" applyAlignment="1">
      <alignment horizontal="center" vertical="center" wrapText="1"/>
      <protection/>
    </xf>
    <xf numFmtId="0" fontId="25" fillId="0" borderId="11" xfId="53" applyFont="1" applyFill="1" applyBorder="1" applyAlignment="1">
      <alignment horizontal="center" vertical="center"/>
      <protection/>
    </xf>
    <xf numFmtId="0" fontId="20" fillId="0" borderId="11" xfId="53" applyFont="1" applyFill="1" applyBorder="1" applyAlignment="1">
      <alignment horizontal="center" vertical="center"/>
      <protection/>
    </xf>
    <xf numFmtId="0" fontId="25" fillId="0" borderId="11" xfId="53" applyFont="1" applyFill="1" applyBorder="1" applyAlignment="1">
      <alignment vertical="center" wrapText="1"/>
      <protection/>
    </xf>
    <xf numFmtId="0" fontId="25" fillId="33" borderId="11" xfId="53" applyFont="1" applyFill="1" applyBorder="1" applyAlignment="1">
      <alignment vertical="center" wrapText="1"/>
      <protection/>
    </xf>
    <xf numFmtId="0" fontId="25" fillId="0" borderId="27" xfId="53" applyFont="1" applyFill="1" applyBorder="1" applyAlignment="1">
      <alignment horizontal="center" vertical="center" wrapText="1"/>
      <protection/>
    </xf>
    <xf numFmtId="0" fontId="38" fillId="33" borderId="0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left" vertical="center"/>
      <protection/>
    </xf>
    <xf numFmtId="0" fontId="39" fillId="33" borderId="11" xfId="53" applyFont="1" applyFill="1" applyBorder="1" applyAlignment="1">
      <alignment horizontal="left" vertical="center"/>
      <protection/>
    </xf>
    <xf numFmtId="0" fontId="37" fillId="33" borderId="11" xfId="53" applyFont="1" applyFill="1" applyBorder="1" applyAlignment="1">
      <alignment horizontal="center" vertical="center"/>
      <protection/>
    </xf>
    <xf numFmtId="0" fontId="27" fillId="33" borderId="22" xfId="53" applyFont="1" applyFill="1" applyBorder="1" applyAlignment="1">
      <alignment horizontal="center" vertical="center" wrapText="1"/>
      <protection/>
    </xf>
    <xf numFmtId="0" fontId="30" fillId="33" borderId="11" xfId="53" applyFont="1" applyFill="1" applyBorder="1" applyAlignment="1">
      <alignment horizontal="center" vertical="center" wrapText="1"/>
      <protection/>
    </xf>
    <xf numFmtId="0" fontId="38" fillId="33" borderId="0" xfId="53" applyFont="1" applyFill="1" applyBorder="1" applyAlignment="1">
      <alignment horizontal="center" vertical="center"/>
      <protection/>
    </xf>
    <xf numFmtId="0" fontId="19" fillId="0" borderId="0" xfId="53" applyFont="1" applyBorder="1" applyAlignment="1">
      <alignment horizontal="center" vertical="center" wrapText="1"/>
      <protection/>
    </xf>
    <xf numFmtId="0" fontId="38" fillId="0" borderId="0" xfId="53" applyFont="1" applyBorder="1" applyAlignment="1">
      <alignment horizontal="center" vertical="center"/>
      <protection/>
    </xf>
    <xf numFmtId="0" fontId="68" fillId="0" borderId="0" xfId="52" applyNumberFormat="1" applyFont="1" applyFill="1" applyBorder="1" applyAlignment="1" applyProtection="1">
      <alignment horizontal="right" wrapText="1"/>
      <protection locked="0"/>
    </xf>
    <xf numFmtId="0" fontId="24" fillId="33" borderId="0" xfId="52" applyNumberFormat="1" applyFont="1" applyFill="1" applyBorder="1" applyAlignment="1" applyProtection="1">
      <alignment horizontal="right" vertical="top" wrapText="1"/>
      <protection locked="0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9900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94</xdr:row>
      <xdr:rowOff>0</xdr:rowOff>
    </xdr:from>
    <xdr:to>
      <xdr:col>8</xdr:col>
      <xdr:colOff>476250</xdr:colOff>
      <xdr:row>94</xdr:row>
      <xdr:rowOff>257175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1899225"/>
          <a:ext cx="476250" cy="2571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476250</xdr:colOff>
      <xdr:row>94</xdr:row>
      <xdr:rowOff>257175</xdr:rowOff>
    </xdr:to>
    <xdr:pic>
      <xdr:nvPicPr>
        <xdr:cNvPr id="2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1899225"/>
          <a:ext cx="476250" cy="2571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196"/>
  <sheetViews>
    <sheetView tabSelected="1" zoomScalePageLayoutView="0" workbookViewId="0" topLeftCell="A1">
      <selection activeCell="U5" sqref="U5"/>
    </sheetView>
  </sheetViews>
  <sheetFormatPr defaultColWidth="9.33203125" defaultRowHeight="11.25"/>
  <cols>
    <col min="1" max="1" width="8.33203125" style="1" customWidth="1"/>
    <col min="2" max="2" width="9.5" style="1" customWidth="1"/>
    <col min="3" max="3" width="4.83203125" style="1" customWidth="1"/>
    <col min="4" max="4" width="1.83203125" style="1" customWidth="1"/>
    <col min="5" max="5" width="22.16015625" style="1" customWidth="1"/>
    <col min="6" max="6" width="14.33203125" style="1" customWidth="1"/>
    <col min="7" max="7" width="12.33203125" style="1" customWidth="1"/>
    <col min="8" max="8" width="3" style="1" customWidth="1"/>
    <col min="9" max="9" width="9.16015625" style="1" customWidth="1"/>
    <col min="10" max="10" width="5.33203125" style="1" customWidth="1"/>
    <col min="11" max="11" width="4.66015625" style="1" customWidth="1"/>
    <col min="12" max="12" width="5.16015625" style="1" customWidth="1"/>
    <col min="13" max="16384" width="9.33203125" style="1" customWidth="1"/>
  </cols>
  <sheetData>
    <row r="1" spans="1:12" ht="57" customHeight="1">
      <c r="A1" s="3"/>
      <c r="B1" s="3"/>
      <c r="C1" s="3"/>
      <c r="D1" s="3"/>
      <c r="E1" s="3"/>
      <c r="F1" s="375" t="s">
        <v>674</v>
      </c>
      <c r="G1" s="375"/>
      <c r="H1" s="375"/>
      <c r="I1" s="375"/>
      <c r="J1" s="375"/>
      <c r="K1" s="375"/>
      <c r="L1" s="375"/>
    </row>
    <row r="2" spans="1:12" ht="17.25" customHeight="1">
      <c r="A2" s="277"/>
      <c r="B2" s="277"/>
      <c r="C2" s="277"/>
      <c r="D2" s="277"/>
      <c r="E2" s="277"/>
      <c r="F2" s="277"/>
      <c r="G2" s="277"/>
      <c r="H2" s="277"/>
      <c r="I2" s="94"/>
      <c r="J2" s="277"/>
      <c r="K2" s="277"/>
      <c r="L2" s="3"/>
    </row>
    <row r="3" spans="1:12" ht="13.5" customHeight="1">
      <c r="A3" s="278" t="s">
        <v>0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</row>
    <row r="4" spans="1:12" ht="13.5" customHeight="1">
      <c r="A4" s="95"/>
      <c r="B4" s="279"/>
      <c r="C4" s="279"/>
      <c r="D4" s="279"/>
      <c r="E4" s="279"/>
      <c r="F4" s="96"/>
      <c r="G4" s="96"/>
      <c r="H4" s="96"/>
      <c r="I4" s="280" t="s">
        <v>1</v>
      </c>
      <c r="J4" s="280"/>
      <c r="K4" s="280"/>
      <c r="L4" s="95"/>
    </row>
    <row r="5" spans="1:12" ht="36" customHeight="1">
      <c r="A5" s="97" t="s">
        <v>2</v>
      </c>
      <c r="B5" s="97" t="s">
        <v>3</v>
      </c>
      <c r="C5" s="275" t="s">
        <v>4</v>
      </c>
      <c r="D5" s="275"/>
      <c r="E5" s="275" t="s">
        <v>5</v>
      </c>
      <c r="F5" s="275"/>
      <c r="G5" s="275"/>
      <c r="H5" s="275" t="s">
        <v>6</v>
      </c>
      <c r="I5" s="275"/>
      <c r="J5" s="275"/>
      <c r="K5" s="275"/>
      <c r="L5" s="275"/>
    </row>
    <row r="6" spans="1:12" ht="13.5" customHeight="1">
      <c r="A6" s="98" t="s">
        <v>7</v>
      </c>
      <c r="B6" s="98" t="s">
        <v>8</v>
      </c>
      <c r="C6" s="276" t="s">
        <v>9</v>
      </c>
      <c r="D6" s="276"/>
      <c r="E6" s="276" t="s">
        <v>10</v>
      </c>
      <c r="F6" s="276"/>
      <c r="G6" s="276"/>
      <c r="H6" s="276" t="s">
        <v>11</v>
      </c>
      <c r="I6" s="276"/>
      <c r="J6" s="276"/>
      <c r="K6" s="276"/>
      <c r="L6" s="276"/>
    </row>
    <row r="7" spans="1:12" ht="20.25" customHeight="1">
      <c r="A7" s="265" t="s">
        <v>12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</row>
    <row r="8" spans="1:12" ht="22.5" customHeight="1">
      <c r="A8" s="99" t="s">
        <v>13</v>
      </c>
      <c r="B8" s="100"/>
      <c r="C8" s="263"/>
      <c r="D8" s="263"/>
      <c r="E8" s="264" t="s">
        <v>14</v>
      </c>
      <c r="F8" s="264"/>
      <c r="G8" s="264"/>
      <c r="H8" s="272" t="s">
        <v>540</v>
      </c>
      <c r="I8" s="272"/>
      <c r="J8" s="272"/>
      <c r="K8" s="272"/>
      <c r="L8" s="272"/>
    </row>
    <row r="9" spans="1:12" ht="33" customHeight="1">
      <c r="A9" s="99"/>
      <c r="B9" s="100"/>
      <c r="C9" s="263"/>
      <c r="D9" s="263"/>
      <c r="E9" s="264" t="s">
        <v>15</v>
      </c>
      <c r="F9" s="264"/>
      <c r="G9" s="264"/>
      <c r="H9" s="272" t="s">
        <v>16</v>
      </c>
      <c r="I9" s="272"/>
      <c r="J9" s="272"/>
      <c r="K9" s="272"/>
      <c r="L9" s="272"/>
    </row>
    <row r="10" spans="1:12" ht="20.25" customHeight="1">
      <c r="A10" s="100"/>
      <c r="B10" s="99" t="s">
        <v>17</v>
      </c>
      <c r="C10" s="263"/>
      <c r="D10" s="263"/>
      <c r="E10" s="264" t="s">
        <v>18</v>
      </c>
      <c r="F10" s="264"/>
      <c r="G10" s="264"/>
      <c r="H10" s="272" t="s">
        <v>540</v>
      </c>
      <c r="I10" s="272"/>
      <c r="J10" s="272"/>
      <c r="K10" s="272"/>
      <c r="L10" s="272"/>
    </row>
    <row r="11" spans="1:12" ht="33" customHeight="1">
      <c r="A11" s="100"/>
      <c r="B11" s="99"/>
      <c r="C11" s="263"/>
      <c r="D11" s="263"/>
      <c r="E11" s="264" t="s">
        <v>15</v>
      </c>
      <c r="F11" s="264"/>
      <c r="G11" s="264"/>
      <c r="H11" s="272" t="s">
        <v>16</v>
      </c>
      <c r="I11" s="272"/>
      <c r="J11" s="272"/>
      <c r="K11" s="272"/>
      <c r="L11" s="272"/>
    </row>
    <row r="12" spans="1:12" ht="42" customHeight="1">
      <c r="A12" s="100"/>
      <c r="B12" s="100"/>
      <c r="C12" s="273" t="s">
        <v>19</v>
      </c>
      <c r="D12" s="273"/>
      <c r="E12" s="264" t="s">
        <v>20</v>
      </c>
      <c r="F12" s="264"/>
      <c r="G12" s="264"/>
      <c r="H12" s="272" t="s">
        <v>540</v>
      </c>
      <c r="I12" s="272"/>
      <c r="J12" s="272"/>
      <c r="K12" s="272"/>
      <c r="L12" s="272"/>
    </row>
    <row r="13" spans="1:12" ht="20.25" customHeight="1">
      <c r="A13" s="99" t="s">
        <v>21</v>
      </c>
      <c r="B13" s="100"/>
      <c r="C13" s="263"/>
      <c r="D13" s="263"/>
      <c r="E13" s="264" t="s">
        <v>22</v>
      </c>
      <c r="F13" s="264"/>
      <c r="G13" s="264"/>
      <c r="H13" s="272" t="s">
        <v>78</v>
      </c>
      <c r="I13" s="272"/>
      <c r="J13" s="272"/>
      <c r="K13" s="272"/>
      <c r="L13" s="272"/>
    </row>
    <row r="14" spans="1:12" ht="32.25" customHeight="1">
      <c r="A14" s="99"/>
      <c r="B14" s="100"/>
      <c r="C14" s="263"/>
      <c r="D14" s="263"/>
      <c r="E14" s="264" t="s">
        <v>15</v>
      </c>
      <c r="F14" s="264"/>
      <c r="G14" s="264"/>
      <c r="H14" s="272" t="s">
        <v>16</v>
      </c>
      <c r="I14" s="272"/>
      <c r="J14" s="272"/>
      <c r="K14" s="272"/>
      <c r="L14" s="272"/>
    </row>
    <row r="15" spans="1:12" ht="20.25" customHeight="1">
      <c r="A15" s="100"/>
      <c r="B15" s="99" t="s">
        <v>23</v>
      </c>
      <c r="C15" s="263"/>
      <c r="D15" s="263"/>
      <c r="E15" s="264" t="s">
        <v>24</v>
      </c>
      <c r="F15" s="264"/>
      <c r="G15" s="264"/>
      <c r="H15" s="272" t="s">
        <v>78</v>
      </c>
      <c r="I15" s="272"/>
      <c r="J15" s="272"/>
      <c r="K15" s="272"/>
      <c r="L15" s="272"/>
    </row>
    <row r="16" spans="1:12" ht="33.75" customHeight="1">
      <c r="A16" s="100"/>
      <c r="B16" s="99"/>
      <c r="C16" s="263"/>
      <c r="D16" s="263"/>
      <c r="E16" s="264" t="s">
        <v>15</v>
      </c>
      <c r="F16" s="264"/>
      <c r="G16" s="264"/>
      <c r="H16" s="272" t="s">
        <v>16</v>
      </c>
      <c r="I16" s="272"/>
      <c r="J16" s="272"/>
      <c r="K16" s="272"/>
      <c r="L16" s="272"/>
    </row>
    <row r="17" spans="1:12" ht="44.25" customHeight="1">
      <c r="A17" s="100"/>
      <c r="B17" s="100"/>
      <c r="C17" s="273" t="s">
        <v>25</v>
      </c>
      <c r="D17" s="273"/>
      <c r="E17" s="264" t="s">
        <v>26</v>
      </c>
      <c r="F17" s="264"/>
      <c r="G17" s="264"/>
      <c r="H17" s="272" t="s">
        <v>78</v>
      </c>
      <c r="I17" s="272"/>
      <c r="J17" s="272"/>
      <c r="K17" s="272"/>
      <c r="L17" s="272"/>
    </row>
    <row r="18" spans="1:12" ht="20.25" customHeight="1">
      <c r="A18" s="99" t="s">
        <v>27</v>
      </c>
      <c r="B18" s="100"/>
      <c r="C18" s="263"/>
      <c r="D18" s="263"/>
      <c r="E18" s="264" t="s">
        <v>28</v>
      </c>
      <c r="F18" s="264"/>
      <c r="G18" s="264"/>
      <c r="H18" s="272" t="s">
        <v>541</v>
      </c>
      <c r="I18" s="272"/>
      <c r="J18" s="272"/>
      <c r="K18" s="272"/>
      <c r="L18" s="272"/>
    </row>
    <row r="19" spans="1:12" ht="33" customHeight="1">
      <c r="A19" s="99"/>
      <c r="B19" s="100"/>
      <c r="C19" s="263"/>
      <c r="D19" s="263"/>
      <c r="E19" s="264" t="s">
        <v>15</v>
      </c>
      <c r="F19" s="264"/>
      <c r="G19" s="264"/>
      <c r="H19" s="272" t="s">
        <v>16</v>
      </c>
      <c r="I19" s="272"/>
      <c r="J19" s="272"/>
      <c r="K19" s="272"/>
      <c r="L19" s="272"/>
    </row>
    <row r="20" spans="1:12" ht="21" customHeight="1">
      <c r="A20" s="100"/>
      <c r="B20" s="99" t="s">
        <v>29</v>
      </c>
      <c r="C20" s="263"/>
      <c r="D20" s="263"/>
      <c r="E20" s="264" t="s">
        <v>30</v>
      </c>
      <c r="F20" s="264"/>
      <c r="G20" s="264"/>
      <c r="H20" s="272" t="s">
        <v>542</v>
      </c>
      <c r="I20" s="272"/>
      <c r="J20" s="272"/>
      <c r="K20" s="272"/>
      <c r="L20" s="272"/>
    </row>
    <row r="21" spans="1:12" ht="34.5" customHeight="1">
      <c r="A21" s="100"/>
      <c r="B21" s="99"/>
      <c r="C21" s="263"/>
      <c r="D21" s="263"/>
      <c r="E21" s="264" t="s">
        <v>15</v>
      </c>
      <c r="F21" s="264"/>
      <c r="G21" s="264"/>
      <c r="H21" s="272" t="s">
        <v>16</v>
      </c>
      <c r="I21" s="272"/>
      <c r="J21" s="272"/>
      <c r="K21" s="272"/>
      <c r="L21" s="272"/>
    </row>
    <row r="22" spans="1:12" ht="34.5" customHeight="1">
      <c r="A22" s="100"/>
      <c r="B22" s="100"/>
      <c r="C22" s="273" t="s">
        <v>31</v>
      </c>
      <c r="D22" s="273"/>
      <c r="E22" s="264" t="s">
        <v>32</v>
      </c>
      <c r="F22" s="264"/>
      <c r="G22" s="264"/>
      <c r="H22" s="272" t="s">
        <v>543</v>
      </c>
      <c r="I22" s="272"/>
      <c r="J22" s="272"/>
      <c r="K22" s="272"/>
      <c r="L22" s="272"/>
    </row>
    <row r="23" spans="1:12" ht="35.25" customHeight="1">
      <c r="A23" s="100"/>
      <c r="B23" s="100"/>
      <c r="C23" s="273" t="s">
        <v>33</v>
      </c>
      <c r="D23" s="273"/>
      <c r="E23" s="264" t="s">
        <v>34</v>
      </c>
      <c r="F23" s="264"/>
      <c r="G23" s="264"/>
      <c r="H23" s="272" t="s">
        <v>35</v>
      </c>
      <c r="I23" s="272"/>
      <c r="J23" s="272"/>
      <c r="K23" s="272"/>
      <c r="L23" s="272"/>
    </row>
    <row r="24" spans="1:12" ht="20.25" customHeight="1">
      <c r="A24" s="100"/>
      <c r="B24" s="99" t="s">
        <v>36</v>
      </c>
      <c r="C24" s="263"/>
      <c r="D24" s="263"/>
      <c r="E24" s="264" t="s">
        <v>37</v>
      </c>
      <c r="F24" s="264"/>
      <c r="G24" s="264"/>
      <c r="H24" s="272" t="s">
        <v>544</v>
      </c>
      <c r="I24" s="272"/>
      <c r="J24" s="272"/>
      <c r="K24" s="272"/>
      <c r="L24" s="272"/>
    </row>
    <row r="25" spans="1:12" ht="33.75" customHeight="1">
      <c r="A25" s="100"/>
      <c r="B25" s="99"/>
      <c r="C25" s="263"/>
      <c r="D25" s="263"/>
      <c r="E25" s="264" t="s">
        <v>15</v>
      </c>
      <c r="F25" s="264"/>
      <c r="G25" s="264"/>
      <c r="H25" s="272" t="s">
        <v>16</v>
      </c>
      <c r="I25" s="272"/>
      <c r="J25" s="272"/>
      <c r="K25" s="272"/>
      <c r="L25" s="272"/>
    </row>
    <row r="26" spans="1:12" ht="33.75" customHeight="1">
      <c r="A26" s="100"/>
      <c r="B26" s="100"/>
      <c r="C26" s="273" t="s">
        <v>38</v>
      </c>
      <c r="D26" s="273"/>
      <c r="E26" s="264" t="s">
        <v>39</v>
      </c>
      <c r="F26" s="264"/>
      <c r="G26" s="264"/>
      <c r="H26" s="272" t="s">
        <v>545</v>
      </c>
      <c r="I26" s="272"/>
      <c r="J26" s="272"/>
      <c r="K26" s="272"/>
      <c r="L26" s="272"/>
    </row>
    <row r="27" spans="1:12" ht="23.25" customHeight="1">
      <c r="A27" s="100"/>
      <c r="B27" s="100"/>
      <c r="C27" s="273" t="s">
        <v>41</v>
      </c>
      <c r="D27" s="273"/>
      <c r="E27" s="264" t="s">
        <v>42</v>
      </c>
      <c r="F27" s="264"/>
      <c r="G27" s="264"/>
      <c r="H27" s="272" t="s">
        <v>546</v>
      </c>
      <c r="I27" s="272"/>
      <c r="J27" s="272"/>
      <c r="K27" s="272"/>
      <c r="L27" s="272"/>
    </row>
    <row r="28" spans="1:12" ht="21.75" customHeight="1">
      <c r="A28" s="100"/>
      <c r="B28" s="100"/>
      <c r="C28" s="273" t="s">
        <v>44</v>
      </c>
      <c r="D28" s="273"/>
      <c r="E28" s="264" t="s">
        <v>45</v>
      </c>
      <c r="F28" s="264"/>
      <c r="G28" s="264"/>
      <c r="H28" s="272" t="s">
        <v>43</v>
      </c>
      <c r="I28" s="272"/>
      <c r="J28" s="272"/>
      <c r="K28" s="272"/>
      <c r="L28" s="272"/>
    </row>
    <row r="29" spans="1:12" ht="38.25" customHeight="1">
      <c r="A29" s="100"/>
      <c r="B29" s="100"/>
      <c r="C29" s="273" t="s">
        <v>19</v>
      </c>
      <c r="D29" s="273"/>
      <c r="E29" s="264" t="s">
        <v>20</v>
      </c>
      <c r="F29" s="264"/>
      <c r="G29" s="264"/>
      <c r="H29" s="272" t="s">
        <v>547</v>
      </c>
      <c r="I29" s="272"/>
      <c r="J29" s="272"/>
      <c r="K29" s="272"/>
      <c r="L29" s="272"/>
    </row>
    <row r="30" spans="1:12" ht="23.25" customHeight="1">
      <c r="A30" s="99" t="s">
        <v>46</v>
      </c>
      <c r="B30" s="100"/>
      <c r="C30" s="263"/>
      <c r="D30" s="263"/>
      <c r="E30" s="264" t="s">
        <v>47</v>
      </c>
      <c r="F30" s="264"/>
      <c r="G30" s="264"/>
      <c r="H30" s="272" t="s">
        <v>548</v>
      </c>
      <c r="I30" s="272"/>
      <c r="J30" s="272"/>
      <c r="K30" s="272"/>
      <c r="L30" s="272"/>
    </row>
    <row r="31" spans="1:12" ht="30.75" customHeight="1">
      <c r="A31" s="99"/>
      <c r="B31" s="100"/>
      <c r="C31" s="263"/>
      <c r="D31" s="263"/>
      <c r="E31" s="264" t="s">
        <v>15</v>
      </c>
      <c r="F31" s="264"/>
      <c r="G31" s="264"/>
      <c r="H31" s="272" t="s">
        <v>549</v>
      </c>
      <c r="I31" s="272"/>
      <c r="J31" s="272"/>
      <c r="K31" s="272"/>
      <c r="L31" s="272"/>
    </row>
    <row r="32" spans="1:12" ht="25.5" customHeight="1">
      <c r="A32" s="100"/>
      <c r="B32" s="99" t="s">
        <v>48</v>
      </c>
      <c r="C32" s="263"/>
      <c r="D32" s="263"/>
      <c r="E32" s="264" t="s">
        <v>49</v>
      </c>
      <c r="F32" s="264"/>
      <c r="G32" s="264"/>
      <c r="H32" s="272" t="s">
        <v>548</v>
      </c>
      <c r="I32" s="272"/>
      <c r="J32" s="272"/>
      <c r="K32" s="272"/>
      <c r="L32" s="272"/>
    </row>
    <row r="33" spans="1:12" ht="33" customHeight="1">
      <c r="A33" s="100"/>
      <c r="B33" s="99"/>
      <c r="C33" s="263"/>
      <c r="D33" s="263"/>
      <c r="E33" s="264" t="s">
        <v>15</v>
      </c>
      <c r="F33" s="264"/>
      <c r="G33" s="264"/>
      <c r="H33" s="272" t="s">
        <v>549</v>
      </c>
      <c r="I33" s="272"/>
      <c r="J33" s="272"/>
      <c r="K33" s="272"/>
      <c r="L33" s="272"/>
    </row>
    <row r="34" spans="1:12" ht="26.25" customHeight="1">
      <c r="A34" s="100"/>
      <c r="B34" s="100"/>
      <c r="C34" s="273" t="s">
        <v>50</v>
      </c>
      <c r="D34" s="273"/>
      <c r="E34" s="264" t="s">
        <v>51</v>
      </c>
      <c r="F34" s="264"/>
      <c r="G34" s="264"/>
      <c r="H34" s="272" t="s">
        <v>52</v>
      </c>
      <c r="I34" s="272"/>
      <c r="J34" s="272"/>
      <c r="K34" s="272"/>
      <c r="L34" s="272"/>
    </row>
    <row r="35" spans="1:12" ht="30" customHeight="1">
      <c r="A35" s="100"/>
      <c r="B35" s="100"/>
      <c r="C35" s="273" t="s">
        <v>53</v>
      </c>
      <c r="D35" s="273"/>
      <c r="E35" s="264" t="s">
        <v>54</v>
      </c>
      <c r="F35" s="264"/>
      <c r="G35" s="264"/>
      <c r="H35" s="272" t="s">
        <v>55</v>
      </c>
      <c r="I35" s="272"/>
      <c r="J35" s="272"/>
      <c r="K35" s="272"/>
      <c r="L35" s="272"/>
    </row>
    <row r="36" spans="1:12" ht="33" customHeight="1">
      <c r="A36" s="100"/>
      <c r="B36" s="100"/>
      <c r="C36" s="273" t="s">
        <v>41</v>
      </c>
      <c r="D36" s="273"/>
      <c r="E36" s="264" t="s">
        <v>42</v>
      </c>
      <c r="F36" s="264"/>
      <c r="G36" s="264"/>
      <c r="H36" s="272" t="s">
        <v>56</v>
      </c>
      <c r="I36" s="272"/>
      <c r="J36" s="272"/>
      <c r="K36" s="272"/>
      <c r="L36" s="272"/>
    </row>
    <row r="37" spans="1:12" ht="60" customHeight="1">
      <c r="A37" s="100"/>
      <c r="B37" s="100"/>
      <c r="C37" s="273" t="s">
        <v>57</v>
      </c>
      <c r="D37" s="273"/>
      <c r="E37" s="264" t="s">
        <v>58</v>
      </c>
      <c r="F37" s="264"/>
      <c r="G37" s="264"/>
      <c r="H37" s="272" t="s">
        <v>550</v>
      </c>
      <c r="I37" s="272"/>
      <c r="J37" s="272"/>
      <c r="K37" s="272"/>
      <c r="L37" s="272"/>
    </row>
    <row r="38" spans="1:12" ht="67.5" customHeight="1">
      <c r="A38" s="100"/>
      <c r="B38" s="100"/>
      <c r="C38" s="273" t="s">
        <v>71</v>
      </c>
      <c r="D38" s="273"/>
      <c r="E38" s="264" t="s">
        <v>72</v>
      </c>
      <c r="F38" s="264"/>
      <c r="G38" s="264"/>
      <c r="H38" s="272" t="s">
        <v>549</v>
      </c>
      <c r="I38" s="272"/>
      <c r="J38" s="272"/>
      <c r="K38" s="272"/>
      <c r="L38" s="272"/>
    </row>
    <row r="39" spans="1:12" ht="35.25" customHeight="1">
      <c r="A39" s="100"/>
      <c r="B39" s="100"/>
      <c r="C39" s="273" t="s">
        <v>19</v>
      </c>
      <c r="D39" s="273"/>
      <c r="E39" s="264" t="s">
        <v>20</v>
      </c>
      <c r="F39" s="264"/>
      <c r="G39" s="264"/>
      <c r="H39" s="272" t="s">
        <v>551</v>
      </c>
      <c r="I39" s="272"/>
      <c r="J39" s="272"/>
      <c r="K39" s="272"/>
      <c r="L39" s="272"/>
    </row>
    <row r="40" spans="1:12" ht="24" customHeight="1">
      <c r="A40" s="99" t="s">
        <v>60</v>
      </c>
      <c r="B40" s="100"/>
      <c r="C40" s="263"/>
      <c r="D40" s="263"/>
      <c r="E40" s="264" t="s">
        <v>61</v>
      </c>
      <c r="F40" s="264"/>
      <c r="G40" s="264"/>
      <c r="H40" s="272" t="s">
        <v>552</v>
      </c>
      <c r="I40" s="272"/>
      <c r="J40" s="272"/>
      <c r="K40" s="272"/>
      <c r="L40" s="272"/>
    </row>
    <row r="41" spans="1:12" ht="33.75" customHeight="1">
      <c r="A41" s="99"/>
      <c r="B41" s="100"/>
      <c r="C41" s="263"/>
      <c r="D41" s="263"/>
      <c r="E41" s="264" t="s">
        <v>15</v>
      </c>
      <c r="F41" s="264"/>
      <c r="G41" s="264"/>
      <c r="H41" s="272" t="s">
        <v>62</v>
      </c>
      <c r="I41" s="272"/>
      <c r="J41" s="272"/>
      <c r="K41" s="272"/>
      <c r="L41" s="272"/>
    </row>
    <row r="42" spans="1:12" ht="20.25" customHeight="1">
      <c r="A42" s="100"/>
      <c r="B42" s="99" t="s">
        <v>63</v>
      </c>
      <c r="C42" s="263"/>
      <c r="D42" s="263"/>
      <c r="E42" s="264" t="s">
        <v>64</v>
      </c>
      <c r="F42" s="264"/>
      <c r="G42" s="264"/>
      <c r="H42" s="272" t="s">
        <v>553</v>
      </c>
      <c r="I42" s="272"/>
      <c r="J42" s="272"/>
      <c r="K42" s="272"/>
      <c r="L42" s="272"/>
    </row>
    <row r="43" spans="1:12" ht="32.25" customHeight="1">
      <c r="A43" s="100"/>
      <c r="B43" s="99"/>
      <c r="C43" s="263"/>
      <c r="D43" s="263"/>
      <c r="E43" s="264" t="s">
        <v>15</v>
      </c>
      <c r="F43" s="264"/>
      <c r="G43" s="264"/>
      <c r="H43" s="272" t="s">
        <v>16</v>
      </c>
      <c r="I43" s="272"/>
      <c r="J43" s="272"/>
      <c r="K43" s="272"/>
      <c r="L43" s="272"/>
    </row>
    <row r="44" spans="1:12" ht="19.5" customHeight="1">
      <c r="A44" s="100"/>
      <c r="B44" s="100"/>
      <c r="C44" s="273" t="s">
        <v>65</v>
      </c>
      <c r="D44" s="273"/>
      <c r="E44" s="264" t="s">
        <v>66</v>
      </c>
      <c r="F44" s="264"/>
      <c r="G44" s="264"/>
      <c r="H44" s="272" t="s">
        <v>554</v>
      </c>
      <c r="I44" s="272"/>
      <c r="J44" s="272"/>
      <c r="K44" s="272"/>
      <c r="L44" s="272"/>
    </row>
    <row r="45" spans="1:12" ht="36.75" customHeight="1">
      <c r="A45" s="100"/>
      <c r="B45" s="100"/>
      <c r="C45" s="273" t="s">
        <v>19</v>
      </c>
      <c r="D45" s="273"/>
      <c r="E45" s="264" t="s">
        <v>20</v>
      </c>
      <c r="F45" s="264"/>
      <c r="G45" s="264"/>
      <c r="H45" s="272" t="s">
        <v>555</v>
      </c>
      <c r="I45" s="272"/>
      <c r="J45" s="272"/>
      <c r="K45" s="272"/>
      <c r="L45" s="272"/>
    </row>
    <row r="46" spans="1:12" ht="20.25" customHeight="1">
      <c r="A46" s="100"/>
      <c r="B46" s="99" t="s">
        <v>68</v>
      </c>
      <c r="C46" s="263"/>
      <c r="D46" s="263"/>
      <c r="E46" s="264" t="s">
        <v>69</v>
      </c>
      <c r="F46" s="264"/>
      <c r="G46" s="264"/>
      <c r="H46" s="272" t="s">
        <v>556</v>
      </c>
      <c r="I46" s="272"/>
      <c r="J46" s="272"/>
      <c r="K46" s="272"/>
      <c r="L46" s="272"/>
    </row>
    <row r="47" spans="1:12" ht="30" customHeight="1">
      <c r="A47" s="100"/>
      <c r="B47" s="99"/>
      <c r="C47" s="263"/>
      <c r="D47" s="263"/>
      <c r="E47" s="264" t="s">
        <v>15</v>
      </c>
      <c r="F47" s="264"/>
      <c r="G47" s="264"/>
      <c r="H47" s="272" t="s">
        <v>16</v>
      </c>
      <c r="I47" s="272"/>
      <c r="J47" s="272"/>
      <c r="K47" s="272"/>
      <c r="L47" s="272"/>
    </row>
    <row r="48" spans="1:12" ht="44.25" customHeight="1">
      <c r="A48" s="100"/>
      <c r="B48" s="100"/>
      <c r="C48" s="273" t="s">
        <v>19</v>
      </c>
      <c r="D48" s="273"/>
      <c r="E48" s="264" t="s">
        <v>20</v>
      </c>
      <c r="F48" s="264"/>
      <c r="G48" s="264"/>
      <c r="H48" s="272" t="s">
        <v>556</v>
      </c>
      <c r="I48" s="272"/>
      <c r="J48" s="272"/>
      <c r="K48" s="272"/>
      <c r="L48" s="272"/>
    </row>
    <row r="49" spans="1:12" ht="20.25" customHeight="1">
      <c r="A49" s="100"/>
      <c r="B49" s="99" t="s">
        <v>70</v>
      </c>
      <c r="C49" s="263"/>
      <c r="D49" s="263"/>
      <c r="E49" s="264" t="s">
        <v>37</v>
      </c>
      <c r="F49" s="264"/>
      <c r="G49" s="264"/>
      <c r="H49" s="272" t="s">
        <v>62</v>
      </c>
      <c r="I49" s="272"/>
      <c r="J49" s="272"/>
      <c r="K49" s="272"/>
      <c r="L49" s="272"/>
    </row>
    <row r="50" spans="1:12" ht="30.75" customHeight="1">
      <c r="A50" s="100"/>
      <c r="B50" s="99"/>
      <c r="C50" s="263"/>
      <c r="D50" s="263"/>
      <c r="E50" s="264" t="s">
        <v>15</v>
      </c>
      <c r="F50" s="264"/>
      <c r="G50" s="264"/>
      <c r="H50" s="272" t="s">
        <v>62</v>
      </c>
      <c r="I50" s="272"/>
      <c r="J50" s="272"/>
      <c r="K50" s="272"/>
      <c r="L50" s="272"/>
    </row>
    <row r="51" spans="1:12" ht="60.75" customHeight="1">
      <c r="A51" s="100"/>
      <c r="B51" s="100"/>
      <c r="C51" s="273" t="s">
        <v>71</v>
      </c>
      <c r="D51" s="273"/>
      <c r="E51" s="264" t="s">
        <v>72</v>
      </c>
      <c r="F51" s="264"/>
      <c r="G51" s="264"/>
      <c r="H51" s="272" t="s">
        <v>62</v>
      </c>
      <c r="I51" s="272"/>
      <c r="J51" s="272"/>
      <c r="K51" s="272"/>
      <c r="L51" s="272"/>
    </row>
    <row r="52" spans="1:12" ht="21" customHeight="1">
      <c r="A52" s="99" t="s">
        <v>73</v>
      </c>
      <c r="B52" s="100"/>
      <c r="C52" s="263"/>
      <c r="D52" s="263"/>
      <c r="E52" s="264" t="s">
        <v>74</v>
      </c>
      <c r="F52" s="264"/>
      <c r="G52" s="264"/>
      <c r="H52" s="272" t="s">
        <v>557</v>
      </c>
      <c r="I52" s="272"/>
      <c r="J52" s="272"/>
      <c r="K52" s="272"/>
      <c r="L52" s="272"/>
    </row>
    <row r="53" spans="1:12" ht="33.75" customHeight="1">
      <c r="A53" s="99"/>
      <c r="B53" s="100"/>
      <c r="C53" s="263"/>
      <c r="D53" s="263"/>
      <c r="E53" s="264" t="s">
        <v>15</v>
      </c>
      <c r="F53" s="264"/>
      <c r="G53" s="264"/>
      <c r="H53" s="272" t="s">
        <v>16</v>
      </c>
      <c r="I53" s="272"/>
      <c r="J53" s="272"/>
      <c r="K53" s="272"/>
      <c r="L53" s="272"/>
    </row>
    <row r="54" spans="1:12" ht="20.25" customHeight="1">
      <c r="A54" s="100"/>
      <c r="B54" s="99" t="s">
        <v>75</v>
      </c>
      <c r="C54" s="263"/>
      <c r="D54" s="263"/>
      <c r="E54" s="264" t="s">
        <v>76</v>
      </c>
      <c r="F54" s="264"/>
      <c r="G54" s="264"/>
      <c r="H54" s="272" t="s">
        <v>557</v>
      </c>
      <c r="I54" s="272"/>
      <c r="J54" s="272"/>
      <c r="K54" s="272"/>
      <c r="L54" s="272"/>
    </row>
    <row r="55" spans="1:12" ht="34.5" customHeight="1">
      <c r="A55" s="100"/>
      <c r="B55" s="99"/>
      <c r="C55" s="263"/>
      <c r="D55" s="263"/>
      <c r="E55" s="264" t="s">
        <v>15</v>
      </c>
      <c r="F55" s="264"/>
      <c r="G55" s="264"/>
      <c r="H55" s="272" t="s">
        <v>16</v>
      </c>
      <c r="I55" s="272"/>
      <c r="J55" s="272"/>
      <c r="K55" s="272"/>
      <c r="L55" s="272"/>
    </row>
    <row r="56" spans="1:12" ht="21" customHeight="1">
      <c r="A56" s="100"/>
      <c r="B56" s="100"/>
      <c r="C56" s="273" t="s">
        <v>65</v>
      </c>
      <c r="D56" s="273"/>
      <c r="E56" s="264" t="s">
        <v>66</v>
      </c>
      <c r="F56" s="264"/>
      <c r="G56" s="264"/>
      <c r="H56" s="272" t="s">
        <v>558</v>
      </c>
      <c r="I56" s="272"/>
      <c r="J56" s="272"/>
      <c r="K56" s="272"/>
      <c r="L56" s="272"/>
    </row>
    <row r="57" spans="1:12" ht="51.75" customHeight="1">
      <c r="A57" s="100"/>
      <c r="B57" s="100"/>
      <c r="C57" s="273" t="s">
        <v>57</v>
      </c>
      <c r="D57" s="273"/>
      <c r="E57" s="264" t="s">
        <v>58</v>
      </c>
      <c r="F57" s="264"/>
      <c r="G57" s="264"/>
      <c r="H57" s="272" t="s">
        <v>559</v>
      </c>
      <c r="I57" s="272"/>
      <c r="J57" s="272"/>
      <c r="K57" s="272"/>
      <c r="L57" s="272"/>
    </row>
    <row r="58" spans="1:12" ht="24.75" customHeight="1">
      <c r="A58" s="100"/>
      <c r="B58" s="100"/>
      <c r="C58" s="273" t="s">
        <v>44</v>
      </c>
      <c r="D58" s="273"/>
      <c r="E58" s="264" t="s">
        <v>45</v>
      </c>
      <c r="F58" s="264"/>
      <c r="G58" s="264"/>
      <c r="H58" s="272" t="s">
        <v>560</v>
      </c>
      <c r="I58" s="272"/>
      <c r="J58" s="272"/>
      <c r="K58" s="272"/>
      <c r="L58" s="272"/>
    </row>
    <row r="59" spans="1:12" ht="25.5" customHeight="1">
      <c r="A59" s="99" t="s">
        <v>561</v>
      </c>
      <c r="B59" s="100"/>
      <c r="C59" s="263"/>
      <c r="D59" s="263"/>
      <c r="E59" s="264" t="s">
        <v>562</v>
      </c>
      <c r="F59" s="264"/>
      <c r="G59" s="264"/>
      <c r="H59" s="272" t="s">
        <v>563</v>
      </c>
      <c r="I59" s="272"/>
      <c r="J59" s="272"/>
      <c r="K59" s="272"/>
      <c r="L59" s="272"/>
    </row>
    <row r="60" spans="1:12" ht="33.75" customHeight="1">
      <c r="A60" s="99"/>
      <c r="B60" s="100"/>
      <c r="C60" s="263"/>
      <c r="D60" s="263"/>
      <c r="E60" s="264" t="s">
        <v>15</v>
      </c>
      <c r="F60" s="264"/>
      <c r="G60" s="264"/>
      <c r="H60" s="272" t="s">
        <v>16</v>
      </c>
      <c r="I60" s="272"/>
      <c r="J60" s="272"/>
      <c r="K60" s="272"/>
      <c r="L60" s="272"/>
    </row>
    <row r="61" spans="1:12" ht="19.5" customHeight="1">
      <c r="A61" s="100"/>
      <c r="B61" s="99" t="s">
        <v>564</v>
      </c>
      <c r="C61" s="263"/>
      <c r="D61" s="263"/>
      <c r="E61" s="264" t="s">
        <v>565</v>
      </c>
      <c r="F61" s="264"/>
      <c r="G61" s="264"/>
      <c r="H61" s="272" t="s">
        <v>563</v>
      </c>
      <c r="I61" s="272"/>
      <c r="J61" s="272"/>
      <c r="K61" s="272"/>
      <c r="L61" s="272"/>
    </row>
    <row r="62" spans="1:12" ht="32.25" customHeight="1">
      <c r="A62" s="100"/>
      <c r="B62" s="99"/>
      <c r="C62" s="263"/>
      <c r="D62" s="263"/>
      <c r="E62" s="264" t="s">
        <v>15</v>
      </c>
      <c r="F62" s="264"/>
      <c r="G62" s="264"/>
      <c r="H62" s="272" t="s">
        <v>16</v>
      </c>
      <c r="I62" s="272"/>
      <c r="J62" s="272"/>
      <c r="K62" s="272"/>
      <c r="L62" s="272"/>
    </row>
    <row r="63" spans="1:12" ht="39.75" customHeight="1">
      <c r="A63" s="100"/>
      <c r="B63" s="100"/>
      <c r="C63" s="273" t="s">
        <v>19</v>
      </c>
      <c r="D63" s="273"/>
      <c r="E63" s="264" t="s">
        <v>20</v>
      </c>
      <c r="F63" s="264"/>
      <c r="G63" s="264"/>
      <c r="H63" s="272" t="s">
        <v>566</v>
      </c>
      <c r="I63" s="272"/>
      <c r="J63" s="272"/>
      <c r="K63" s="272"/>
      <c r="L63" s="272"/>
    </row>
    <row r="64" spans="1:12" ht="39" customHeight="1">
      <c r="A64" s="100"/>
      <c r="B64" s="100"/>
      <c r="C64" s="273" t="s">
        <v>79</v>
      </c>
      <c r="D64" s="273"/>
      <c r="E64" s="264" t="s">
        <v>80</v>
      </c>
      <c r="F64" s="264"/>
      <c r="G64" s="264"/>
      <c r="H64" s="272" t="s">
        <v>567</v>
      </c>
      <c r="I64" s="272"/>
      <c r="J64" s="272"/>
      <c r="K64" s="272"/>
      <c r="L64" s="272"/>
    </row>
    <row r="65" spans="1:12" ht="24" customHeight="1">
      <c r="A65" s="99" t="s">
        <v>81</v>
      </c>
      <c r="B65" s="100"/>
      <c r="C65" s="263"/>
      <c r="D65" s="263"/>
      <c r="E65" s="264" t="s">
        <v>82</v>
      </c>
      <c r="F65" s="264"/>
      <c r="G65" s="264"/>
      <c r="H65" s="272" t="s">
        <v>568</v>
      </c>
      <c r="I65" s="272"/>
      <c r="J65" s="272"/>
      <c r="K65" s="272"/>
      <c r="L65" s="272"/>
    </row>
    <row r="66" spans="1:12" ht="33.75" customHeight="1">
      <c r="A66" s="99"/>
      <c r="B66" s="100"/>
      <c r="C66" s="263"/>
      <c r="D66" s="263"/>
      <c r="E66" s="264" t="s">
        <v>15</v>
      </c>
      <c r="F66" s="264"/>
      <c r="G66" s="264"/>
      <c r="H66" s="272" t="s">
        <v>16</v>
      </c>
      <c r="I66" s="272"/>
      <c r="J66" s="272"/>
      <c r="K66" s="272"/>
      <c r="L66" s="272"/>
    </row>
    <row r="67" spans="1:12" ht="23.25" customHeight="1">
      <c r="A67" s="100"/>
      <c r="B67" s="99" t="s">
        <v>83</v>
      </c>
      <c r="C67" s="263"/>
      <c r="D67" s="263"/>
      <c r="E67" s="264" t="s">
        <v>84</v>
      </c>
      <c r="F67" s="264"/>
      <c r="G67" s="264"/>
      <c r="H67" s="272" t="s">
        <v>568</v>
      </c>
      <c r="I67" s="272"/>
      <c r="J67" s="272"/>
      <c r="K67" s="272"/>
      <c r="L67" s="272"/>
    </row>
    <row r="68" spans="1:12" ht="34.5" customHeight="1">
      <c r="A68" s="100"/>
      <c r="B68" s="99"/>
      <c r="C68" s="263"/>
      <c r="D68" s="263"/>
      <c r="E68" s="264" t="s">
        <v>15</v>
      </c>
      <c r="F68" s="264"/>
      <c r="G68" s="264"/>
      <c r="H68" s="272" t="s">
        <v>16</v>
      </c>
      <c r="I68" s="272"/>
      <c r="J68" s="272"/>
      <c r="K68" s="272"/>
      <c r="L68" s="272"/>
    </row>
    <row r="69" spans="1:12" ht="32.25" customHeight="1">
      <c r="A69" s="100"/>
      <c r="B69" s="100"/>
      <c r="C69" s="273" t="s">
        <v>19</v>
      </c>
      <c r="D69" s="273"/>
      <c r="E69" s="264" t="s">
        <v>20</v>
      </c>
      <c r="F69" s="264"/>
      <c r="G69" s="264"/>
      <c r="H69" s="272" t="s">
        <v>568</v>
      </c>
      <c r="I69" s="272"/>
      <c r="J69" s="272"/>
      <c r="K69" s="272"/>
      <c r="L69" s="272"/>
    </row>
    <row r="70" spans="1:12" ht="21" customHeight="1">
      <c r="A70" s="99" t="s">
        <v>85</v>
      </c>
      <c r="B70" s="100"/>
      <c r="C70" s="263"/>
      <c r="D70" s="263"/>
      <c r="E70" s="264" t="s">
        <v>86</v>
      </c>
      <c r="F70" s="264"/>
      <c r="G70" s="264"/>
      <c r="H70" s="272" t="s">
        <v>87</v>
      </c>
      <c r="I70" s="272"/>
      <c r="J70" s="272"/>
      <c r="K70" s="272"/>
      <c r="L70" s="272"/>
    </row>
    <row r="71" spans="1:12" ht="33.75" customHeight="1">
      <c r="A71" s="99"/>
      <c r="B71" s="100"/>
      <c r="C71" s="263"/>
      <c r="D71" s="263"/>
      <c r="E71" s="264" t="s">
        <v>15</v>
      </c>
      <c r="F71" s="264"/>
      <c r="G71" s="264"/>
      <c r="H71" s="272" t="s">
        <v>16</v>
      </c>
      <c r="I71" s="272"/>
      <c r="J71" s="272"/>
      <c r="K71" s="272"/>
      <c r="L71" s="272"/>
    </row>
    <row r="72" spans="1:12" ht="22.5" customHeight="1">
      <c r="A72" s="100"/>
      <c r="B72" s="99" t="s">
        <v>88</v>
      </c>
      <c r="C72" s="263"/>
      <c r="D72" s="263"/>
      <c r="E72" s="264" t="s">
        <v>89</v>
      </c>
      <c r="F72" s="264"/>
      <c r="G72" s="264"/>
      <c r="H72" s="272" t="s">
        <v>87</v>
      </c>
      <c r="I72" s="272"/>
      <c r="J72" s="272"/>
      <c r="K72" s="272"/>
      <c r="L72" s="272"/>
    </row>
    <row r="73" spans="1:12" ht="33.75" customHeight="1">
      <c r="A73" s="100"/>
      <c r="B73" s="99"/>
      <c r="C73" s="263"/>
      <c r="D73" s="263"/>
      <c r="E73" s="264" t="s">
        <v>15</v>
      </c>
      <c r="F73" s="264"/>
      <c r="G73" s="264"/>
      <c r="H73" s="272" t="s">
        <v>16</v>
      </c>
      <c r="I73" s="272"/>
      <c r="J73" s="272"/>
      <c r="K73" s="272"/>
      <c r="L73" s="272"/>
    </row>
    <row r="74" spans="1:12" ht="32.25" customHeight="1">
      <c r="A74" s="100"/>
      <c r="B74" s="100"/>
      <c r="C74" s="273" t="s">
        <v>19</v>
      </c>
      <c r="D74" s="273"/>
      <c r="E74" s="264" t="s">
        <v>20</v>
      </c>
      <c r="F74" s="264"/>
      <c r="G74" s="264"/>
      <c r="H74" s="272" t="s">
        <v>87</v>
      </c>
      <c r="I74" s="272"/>
      <c r="J74" s="272"/>
      <c r="K74" s="272"/>
      <c r="L74" s="272"/>
    </row>
    <row r="75" spans="1:12" ht="33" customHeight="1">
      <c r="A75" s="99" t="s">
        <v>90</v>
      </c>
      <c r="B75" s="100"/>
      <c r="C75" s="263"/>
      <c r="D75" s="263"/>
      <c r="E75" s="264" t="s">
        <v>91</v>
      </c>
      <c r="F75" s="264"/>
      <c r="G75" s="264"/>
      <c r="H75" s="272" t="s">
        <v>569</v>
      </c>
      <c r="I75" s="272"/>
      <c r="J75" s="272"/>
      <c r="K75" s="272"/>
      <c r="L75" s="272"/>
    </row>
    <row r="76" spans="1:12" ht="33" customHeight="1">
      <c r="A76" s="99"/>
      <c r="B76" s="100"/>
      <c r="C76" s="263"/>
      <c r="D76" s="263"/>
      <c r="E76" s="264" t="s">
        <v>15</v>
      </c>
      <c r="F76" s="264"/>
      <c r="G76" s="264"/>
      <c r="H76" s="272" t="s">
        <v>16</v>
      </c>
      <c r="I76" s="272"/>
      <c r="J76" s="272"/>
      <c r="K76" s="272"/>
      <c r="L76" s="272"/>
    </row>
    <row r="77" spans="1:12" ht="30" customHeight="1">
      <c r="A77" s="100"/>
      <c r="B77" s="99" t="s">
        <v>92</v>
      </c>
      <c r="C77" s="263"/>
      <c r="D77" s="263"/>
      <c r="E77" s="264" t="s">
        <v>93</v>
      </c>
      <c r="F77" s="264"/>
      <c r="G77" s="264"/>
      <c r="H77" s="272" t="s">
        <v>570</v>
      </c>
      <c r="I77" s="272"/>
      <c r="J77" s="272"/>
      <c r="K77" s="272"/>
      <c r="L77" s="272"/>
    </row>
    <row r="78" spans="1:12" ht="30.75" customHeight="1">
      <c r="A78" s="100"/>
      <c r="B78" s="99"/>
      <c r="C78" s="263"/>
      <c r="D78" s="263"/>
      <c r="E78" s="264" t="s">
        <v>15</v>
      </c>
      <c r="F78" s="264"/>
      <c r="G78" s="264"/>
      <c r="H78" s="272" t="s">
        <v>16</v>
      </c>
      <c r="I78" s="272"/>
      <c r="J78" s="272"/>
      <c r="K78" s="272"/>
      <c r="L78" s="272"/>
    </row>
    <row r="79" spans="1:12" ht="25.5" customHeight="1">
      <c r="A79" s="100"/>
      <c r="B79" s="100"/>
      <c r="C79" s="273" t="s">
        <v>94</v>
      </c>
      <c r="D79" s="273"/>
      <c r="E79" s="264" t="s">
        <v>95</v>
      </c>
      <c r="F79" s="264"/>
      <c r="G79" s="264"/>
      <c r="H79" s="272" t="s">
        <v>571</v>
      </c>
      <c r="I79" s="272"/>
      <c r="J79" s="272"/>
      <c r="K79" s="272"/>
      <c r="L79" s="272"/>
    </row>
    <row r="80" spans="1:12" ht="28.5" customHeight="1">
      <c r="A80" s="100"/>
      <c r="B80" s="100"/>
      <c r="C80" s="273" t="s">
        <v>38</v>
      </c>
      <c r="D80" s="273"/>
      <c r="E80" s="264" t="s">
        <v>39</v>
      </c>
      <c r="F80" s="264"/>
      <c r="G80" s="264"/>
      <c r="H80" s="272" t="s">
        <v>77</v>
      </c>
      <c r="I80" s="272"/>
      <c r="J80" s="272"/>
      <c r="K80" s="272"/>
      <c r="L80" s="272"/>
    </row>
    <row r="81" spans="1:12" ht="22.5" customHeight="1">
      <c r="A81" s="100"/>
      <c r="B81" s="100"/>
      <c r="C81" s="273" t="s">
        <v>97</v>
      </c>
      <c r="D81" s="273"/>
      <c r="E81" s="264" t="s">
        <v>98</v>
      </c>
      <c r="F81" s="264"/>
      <c r="G81" s="264"/>
      <c r="H81" s="272" t="s">
        <v>52</v>
      </c>
      <c r="I81" s="272"/>
      <c r="J81" s="272"/>
      <c r="K81" s="272"/>
      <c r="L81" s="272"/>
    </row>
    <row r="82" spans="1:12" ht="21.75" customHeight="1">
      <c r="A82" s="100"/>
      <c r="B82" s="100"/>
      <c r="C82" s="273" t="s">
        <v>572</v>
      </c>
      <c r="D82" s="273"/>
      <c r="E82" s="264" t="s">
        <v>573</v>
      </c>
      <c r="F82" s="264"/>
      <c r="G82" s="264"/>
      <c r="H82" s="272" t="s">
        <v>545</v>
      </c>
      <c r="I82" s="272"/>
      <c r="J82" s="272"/>
      <c r="K82" s="272"/>
      <c r="L82" s="272"/>
    </row>
    <row r="83" spans="1:12" ht="22.5" customHeight="1">
      <c r="A83" s="100"/>
      <c r="B83" s="100"/>
      <c r="C83" s="273" t="s">
        <v>99</v>
      </c>
      <c r="D83" s="273"/>
      <c r="E83" s="264" t="s">
        <v>100</v>
      </c>
      <c r="F83" s="264"/>
      <c r="G83" s="264"/>
      <c r="H83" s="272" t="s">
        <v>35</v>
      </c>
      <c r="I83" s="272"/>
      <c r="J83" s="272"/>
      <c r="K83" s="272"/>
      <c r="L83" s="272"/>
    </row>
    <row r="84" spans="1:12" ht="24" customHeight="1">
      <c r="A84" s="100"/>
      <c r="B84" s="100"/>
      <c r="C84" s="273" t="s">
        <v>44</v>
      </c>
      <c r="D84" s="273"/>
      <c r="E84" s="264" t="s">
        <v>45</v>
      </c>
      <c r="F84" s="264"/>
      <c r="G84" s="264"/>
      <c r="H84" s="272" t="s">
        <v>101</v>
      </c>
      <c r="I84" s="272"/>
      <c r="J84" s="272"/>
      <c r="K84" s="272"/>
      <c r="L84" s="272"/>
    </row>
    <row r="85" spans="1:12" ht="21.75" customHeight="1">
      <c r="A85" s="100"/>
      <c r="B85" s="99" t="s">
        <v>102</v>
      </c>
      <c r="C85" s="263"/>
      <c r="D85" s="263"/>
      <c r="E85" s="264" t="s">
        <v>103</v>
      </c>
      <c r="F85" s="264"/>
      <c r="G85" s="264"/>
      <c r="H85" s="272" t="s">
        <v>574</v>
      </c>
      <c r="I85" s="272"/>
      <c r="J85" s="272"/>
      <c r="K85" s="272"/>
      <c r="L85" s="272"/>
    </row>
    <row r="86" spans="1:12" ht="33" customHeight="1">
      <c r="A86" s="100"/>
      <c r="B86" s="99"/>
      <c r="C86" s="263"/>
      <c r="D86" s="263"/>
      <c r="E86" s="264" t="s">
        <v>15</v>
      </c>
      <c r="F86" s="264"/>
      <c r="G86" s="264"/>
      <c r="H86" s="272" t="s">
        <v>16</v>
      </c>
      <c r="I86" s="272"/>
      <c r="J86" s="272"/>
      <c r="K86" s="272"/>
      <c r="L86" s="272"/>
    </row>
    <row r="87" spans="1:12" ht="26.25" customHeight="1">
      <c r="A87" s="100"/>
      <c r="B87" s="100"/>
      <c r="C87" s="273" t="s">
        <v>104</v>
      </c>
      <c r="D87" s="273"/>
      <c r="E87" s="264" t="s">
        <v>105</v>
      </c>
      <c r="F87" s="264"/>
      <c r="G87" s="264"/>
      <c r="H87" s="272" t="s">
        <v>575</v>
      </c>
      <c r="I87" s="272"/>
      <c r="J87" s="272"/>
      <c r="K87" s="272"/>
      <c r="L87" s="272"/>
    </row>
    <row r="88" spans="1:12" ht="25.5" customHeight="1">
      <c r="A88" s="100"/>
      <c r="B88" s="100"/>
      <c r="C88" s="273" t="s">
        <v>106</v>
      </c>
      <c r="D88" s="273"/>
      <c r="E88" s="264" t="s">
        <v>107</v>
      </c>
      <c r="F88" s="264"/>
      <c r="G88" s="264"/>
      <c r="H88" s="272" t="s">
        <v>576</v>
      </c>
      <c r="I88" s="272"/>
      <c r="J88" s="272"/>
      <c r="K88" s="272"/>
      <c r="L88" s="272"/>
    </row>
    <row r="89" spans="1:12" ht="21.75" customHeight="1">
      <c r="A89" s="99" t="s">
        <v>108</v>
      </c>
      <c r="B89" s="100"/>
      <c r="C89" s="263"/>
      <c r="D89" s="263"/>
      <c r="E89" s="264" t="s">
        <v>109</v>
      </c>
      <c r="F89" s="264"/>
      <c r="G89" s="264"/>
      <c r="H89" s="272" t="s">
        <v>577</v>
      </c>
      <c r="I89" s="272"/>
      <c r="J89" s="272"/>
      <c r="K89" s="272"/>
      <c r="L89" s="272"/>
    </row>
    <row r="90" spans="1:12" ht="32.25" customHeight="1">
      <c r="A90" s="99"/>
      <c r="B90" s="100"/>
      <c r="C90" s="263"/>
      <c r="D90" s="263"/>
      <c r="E90" s="264" t="s">
        <v>15</v>
      </c>
      <c r="F90" s="264"/>
      <c r="G90" s="264"/>
      <c r="H90" s="272" t="s">
        <v>16</v>
      </c>
      <c r="I90" s="272"/>
      <c r="J90" s="272"/>
      <c r="K90" s="272"/>
      <c r="L90" s="272"/>
    </row>
    <row r="91" spans="1:12" ht="29.25" customHeight="1">
      <c r="A91" s="100"/>
      <c r="B91" s="99" t="s">
        <v>110</v>
      </c>
      <c r="C91" s="263"/>
      <c r="D91" s="263"/>
      <c r="E91" s="264" t="s">
        <v>111</v>
      </c>
      <c r="F91" s="264"/>
      <c r="G91" s="264"/>
      <c r="H91" s="272" t="s">
        <v>578</v>
      </c>
      <c r="I91" s="272"/>
      <c r="J91" s="272"/>
      <c r="K91" s="272"/>
      <c r="L91" s="272"/>
    </row>
    <row r="92" spans="1:12" ht="33" customHeight="1">
      <c r="A92" s="100"/>
      <c r="B92" s="99"/>
      <c r="C92" s="263"/>
      <c r="D92" s="263"/>
      <c r="E92" s="264" t="s">
        <v>15</v>
      </c>
      <c r="F92" s="264"/>
      <c r="G92" s="264"/>
      <c r="H92" s="272" t="s">
        <v>16</v>
      </c>
      <c r="I92" s="272"/>
      <c r="J92" s="272"/>
      <c r="K92" s="272"/>
      <c r="L92" s="272"/>
    </row>
    <row r="93" spans="1:12" ht="21.75" customHeight="1">
      <c r="A93" s="100"/>
      <c r="B93" s="100"/>
      <c r="C93" s="273" t="s">
        <v>112</v>
      </c>
      <c r="D93" s="273"/>
      <c r="E93" s="264" t="s">
        <v>113</v>
      </c>
      <c r="F93" s="264"/>
      <c r="G93" s="264"/>
      <c r="H93" s="272" t="s">
        <v>578</v>
      </c>
      <c r="I93" s="272"/>
      <c r="J93" s="272"/>
      <c r="K93" s="272"/>
      <c r="L93" s="272"/>
    </row>
    <row r="94" spans="1:12" ht="25.5" customHeight="1">
      <c r="A94" s="100"/>
      <c r="B94" s="99" t="s">
        <v>114</v>
      </c>
      <c r="C94" s="263"/>
      <c r="D94" s="263"/>
      <c r="E94" s="264" t="s">
        <v>115</v>
      </c>
      <c r="F94" s="264"/>
      <c r="G94" s="264"/>
      <c r="H94" s="272" t="s">
        <v>579</v>
      </c>
      <c r="I94" s="272"/>
      <c r="J94" s="272"/>
      <c r="K94" s="272"/>
      <c r="L94" s="272"/>
    </row>
    <row r="95" spans="1:12" ht="30.75" customHeight="1">
      <c r="A95" s="100"/>
      <c r="B95" s="99"/>
      <c r="C95" s="263"/>
      <c r="D95" s="263"/>
      <c r="E95" s="264" t="s">
        <v>15</v>
      </c>
      <c r="F95" s="264"/>
      <c r="G95" s="264"/>
      <c r="H95" s="272" t="s">
        <v>16</v>
      </c>
      <c r="I95" s="272"/>
      <c r="J95" s="272"/>
      <c r="K95" s="272"/>
      <c r="L95" s="272"/>
    </row>
    <row r="96" spans="1:12" ht="23.25" customHeight="1">
      <c r="A96" s="100"/>
      <c r="B96" s="100"/>
      <c r="C96" s="273" t="s">
        <v>112</v>
      </c>
      <c r="D96" s="273"/>
      <c r="E96" s="264" t="s">
        <v>113</v>
      </c>
      <c r="F96" s="264"/>
      <c r="G96" s="264"/>
      <c r="H96" s="272" t="s">
        <v>579</v>
      </c>
      <c r="I96" s="272"/>
      <c r="J96" s="272"/>
      <c r="K96" s="272"/>
      <c r="L96" s="272"/>
    </row>
    <row r="97" spans="1:12" ht="21.75" customHeight="1">
      <c r="A97" s="100"/>
      <c r="B97" s="99" t="s">
        <v>116</v>
      </c>
      <c r="C97" s="263"/>
      <c r="D97" s="263"/>
      <c r="E97" s="264" t="s">
        <v>117</v>
      </c>
      <c r="F97" s="264"/>
      <c r="G97" s="264"/>
      <c r="H97" s="272" t="s">
        <v>96</v>
      </c>
      <c r="I97" s="272"/>
      <c r="J97" s="272"/>
      <c r="K97" s="272"/>
      <c r="L97" s="272"/>
    </row>
    <row r="98" spans="1:12" ht="34.5" customHeight="1">
      <c r="A98" s="100"/>
      <c r="B98" s="99"/>
      <c r="C98" s="263"/>
      <c r="D98" s="263"/>
      <c r="E98" s="264" t="s">
        <v>15</v>
      </c>
      <c r="F98" s="264"/>
      <c r="G98" s="264"/>
      <c r="H98" s="272" t="s">
        <v>16</v>
      </c>
      <c r="I98" s="272"/>
      <c r="J98" s="272"/>
      <c r="K98" s="272"/>
      <c r="L98" s="272"/>
    </row>
    <row r="99" spans="1:12" ht="20.25" customHeight="1">
      <c r="A99" s="100"/>
      <c r="B99" s="100"/>
      <c r="C99" s="273" t="s">
        <v>118</v>
      </c>
      <c r="D99" s="273"/>
      <c r="E99" s="264" t="s">
        <v>119</v>
      </c>
      <c r="F99" s="264"/>
      <c r="G99" s="264"/>
      <c r="H99" s="272" t="s">
        <v>96</v>
      </c>
      <c r="I99" s="272"/>
      <c r="J99" s="272"/>
      <c r="K99" s="272"/>
      <c r="L99" s="272"/>
    </row>
    <row r="100" spans="1:12" ht="22.5" customHeight="1">
      <c r="A100" s="100"/>
      <c r="B100" s="99" t="s">
        <v>120</v>
      </c>
      <c r="C100" s="263"/>
      <c r="D100" s="263"/>
      <c r="E100" s="264" t="s">
        <v>121</v>
      </c>
      <c r="F100" s="264"/>
      <c r="G100" s="264"/>
      <c r="H100" s="272" t="s">
        <v>580</v>
      </c>
      <c r="I100" s="272"/>
      <c r="J100" s="272"/>
      <c r="K100" s="272"/>
      <c r="L100" s="272"/>
    </row>
    <row r="101" spans="1:12" ht="34.5" customHeight="1">
      <c r="A101" s="100"/>
      <c r="B101" s="99"/>
      <c r="C101" s="263"/>
      <c r="D101" s="263"/>
      <c r="E101" s="264" t="s">
        <v>15</v>
      </c>
      <c r="F101" s="264"/>
      <c r="G101" s="264"/>
      <c r="H101" s="272" t="s">
        <v>16</v>
      </c>
      <c r="I101" s="272"/>
      <c r="J101" s="272"/>
      <c r="K101" s="272"/>
      <c r="L101" s="272"/>
    </row>
    <row r="102" spans="1:12" ht="24" customHeight="1">
      <c r="A102" s="100"/>
      <c r="B102" s="100"/>
      <c r="C102" s="273" t="s">
        <v>112</v>
      </c>
      <c r="D102" s="273"/>
      <c r="E102" s="264" t="s">
        <v>113</v>
      </c>
      <c r="F102" s="264"/>
      <c r="G102" s="264"/>
      <c r="H102" s="272" t="s">
        <v>580</v>
      </c>
      <c r="I102" s="272"/>
      <c r="J102" s="272"/>
      <c r="K102" s="272"/>
      <c r="L102" s="272"/>
    </row>
    <row r="103" spans="1:12" ht="18.75" customHeight="1">
      <c r="A103" s="99" t="s">
        <v>122</v>
      </c>
      <c r="B103" s="100"/>
      <c r="C103" s="263"/>
      <c r="D103" s="263"/>
      <c r="E103" s="264" t="s">
        <v>123</v>
      </c>
      <c r="F103" s="264"/>
      <c r="G103" s="264"/>
      <c r="H103" s="272" t="s">
        <v>581</v>
      </c>
      <c r="I103" s="272"/>
      <c r="J103" s="272"/>
      <c r="K103" s="272"/>
      <c r="L103" s="272"/>
    </row>
    <row r="104" spans="1:12" ht="32.25" customHeight="1">
      <c r="A104" s="99"/>
      <c r="B104" s="100"/>
      <c r="C104" s="263"/>
      <c r="D104" s="263"/>
      <c r="E104" s="264" t="s">
        <v>15</v>
      </c>
      <c r="F104" s="264"/>
      <c r="G104" s="264"/>
      <c r="H104" s="272" t="s">
        <v>16</v>
      </c>
      <c r="I104" s="272"/>
      <c r="J104" s="272"/>
      <c r="K104" s="272"/>
      <c r="L104" s="272"/>
    </row>
    <row r="105" spans="1:12" ht="17.25" customHeight="1">
      <c r="A105" s="100"/>
      <c r="B105" s="99" t="s">
        <v>247</v>
      </c>
      <c r="C105" s="263"/>
      <c r="D105" s="263"/>
      <c r="E105" s="264" t="s">
        <v>37</v>
      </c>
      <c r="F105" s="264"/>
      <c r="G105" s="264"/>
      <c r="H105" s="272" t="s">
        <v>581</v>
      </c>
      <c r="I105" s="272"/>
      <c r="J105" s="272"/>
      <c r="K105" s="272"/>
      <c r="L105" s="272"/>
    </row>
    <row r="106" spans="1:12" ht="33" customHeight="1">
      <c r="A106" s="100"/>
      <c r="B106" s="99"/>
      <c r="C106" s="263"/>
      <c r="D106" s="263"/>
      <c r="E106" s="264" t="s">
        <v>15</v>
      </c>
      <c r="F106" s="264"/>
      <c r="G106" s="264"/>
      <c r="H106" s="272" t="s">
        <v>16</v>
      </c>
      <c r="I106" s="272"/>
      <c r="J106" s="272"/>
      <c r="K106" s="272"/>
      <c r="L106" s="272"/>
    </row>
    <row r="107" spans="1:12" ht="38.25" customHeight="1">
      <c r="A107" s="100"/>
      <c r="B107" s="100"/>
      <c r="C107" s="273" t="s">
        <v>79</v>
      </c>
      <c r="D107" s="273"/>
      <c r="E107" s="264" t="s">
        <v>80</v>
      </c>
      <c r="F107" s="264"/>
      <c r="G107" s="264"/>
      <c r="H107" s="272" t="s">
        <v>581</v>
      </c>
      <c r="I107" s="272"/>
      <c r="J107" s="272"/>
      <c r="K107" s="272"/>
      <c r="L107" s="272"/>
    </row>
    <row r="108" spans="1:12" ht="18.75" customHeight="1">
      <c r="A108" s="99" t="s">
        <v>129</v>
      </c>
      <c r="B108" s="100"/>
      <c r="C108" s="263"/>
      <c r="D108" s="263"/>
      <c r="E108" s="264" t="s">
        <v>130</v>
      </c>
      <c r="F108" s="264"/>
      <c r="G108" s="264"/>
      <c r="H108" s="272" t="s">
        <v>582</v>
      </c>
      <c r="I108" s="272"/>
      <c r="J108" s="272"/>
      <c r="K108" s="272"/>
      <c r="L108" s="272"/>
    </row>
    <row r="109" spans="1:12" ht="33" customHeight="1">
      <c r="A109" s="99"/>
      <c r="B109" s="100"/>
      <c r="C109" s="263"/>
      <c r="D109" s="263"/>
      <c r="E109" s="264" t="s">
        <v>15</v>
      </c>
      <c r="F109" s="264"/>
      <c r="G109" s="264"/>
      <c r="H109" s="272" t="s">
        <v>16</v>
      </c>
      <c r="I109" s="272"/>
      <c r="J109" s="272"/>
      <c r="K109" s="272"/>
      <c r="L109" s="272"/>
    </row>
    <row r="110" spans="1:12" ht="21" customHeight="1">
      <c r="A110" s="100"/>
      <c r="B110" s="99" t="s">
        <v>131</v>
      </c>
      <c r="C110" s="263"/>
      <c r="D110" s="263"/>
      <c r="E110" s="264" t="s">
        <v>132</v>
      </c>
      <c r="F110" s="264"/>
      <c r="G110" s="264"/>
      <c r="H110" s="272" t="s">
        <v>583</v>
      </c>
      <c r="I110" s="272"/>
      <c r="J110" s="272"/>
      <c r="K110" s="272"/>
      <c r="L110" s="272"/>
    </row>
    <row r="111" spans="1:12" ht="30" customHeight="1">
      <c r="A111" s="100"/>
      <c r="B111" s="99"/>
      <c r="C111" s="263"/>
      <c r="D111" s="263"/>
      <c r="E111" s="264" t="s">
        <v>15</v>
      </c>
      <c r="F111" s="264"/>
      <c r="G111" s="264"/>
      <c r="H111" s="272" t="s">
        <v>16</v>
      </c>
      <c r="I111" s="272"/>
      <c r="J111" s="272"/>
      <c r="K111" s="272"/>
      <c r="L111" s="272"/>
    </row>
    <row r="112" spans="1:12" ht="48" customHeight="1">
      <c r="A112" s="100"/>
      <c r="B112" s="100"/>
      <c r="C112" s="273" t="s">
        <v>57</v>
      </c>
      <c r="D112" s="273"/>
      <c r="E112" s="264" t="s">
        <v>58</v>
      </c>
      <c r="F112" s="264"/>
      <c r="G112" s="264"/>
      <c r="H112" s="272" t="s">
        <v>133</v>
      </c>
      <c r="I112" s="272"/>
      <c r="J112" s="272"/>
      <c r="K112" s="272"/>
      <c r="L112" s="272"/>
    </row>
    <row r="113" spans="1:12" ht="24" customHeight="1">
      <c r="A113" s="100"/>
      <c r="B113" s="100"/>
      <c r="C113" s="273" t="s">
        <v>134</v>
      </c>
      <c r="D113" s="273"/>
      <c r="E113" s="264" t="s">
        <v>135</v>
      </c>
      <c r="F113" s="264"/>
      <c r="G113" s="264"/>
      <c r="H113" s="272" t="s">
        <v>584</v>
      </c>
      <c r="I113" s="272"/>
      <c r="J113" s="272"/>
      <c r="K113" s="272"/>
      <c r="L113" s="272"/>
    </row>
    <row r="114" spans="1:12" ht="33.75" customHeight="1">
      <c r="A114" s="100"/>
      <c r="B114" s="100"/>
      <c r="C114" s="273" t="s">
        <v>136</v>
      </c>
      <c r="D114" s="273"/>
      <c r="E114" s="264" t="s">
        <v>137</v>
      </c>
      <c r="F114" s="264"/>
      <c r="G114" s="264"/>
      <c r="H114" s="272" t="s">
        <v>585</v>
      </c>
      <c r="I114" s="272"/>
      <c r="J114" s="272"/>
      <c r="K114" s="272"/>
      <c r="L114" s="272"/>
    </row>
    <row r="115" spans="1:12" ht="24" customHeight="1">
      <c r="A115" s="100"/>
      <c r="B115" s="99" t="s">
        <v>138</v>
      </c>
      <c r="C115" s="263"/>
      <c r="D115" s="263"/>
      <c r="E115" s="264" t="s">
        <v>139</v>
      </c>
      <c r="F115" s="264"/>
      <c r="G115" s="264"/>
      <c r="H115" s="272" t="s">
        <v>586</v>
      </c>
      <c r="I115" s="272"/>
      <c r="J115" s="272"/>
      <c r="K115" s="272"/>
      <c r="L115" s="272"/>
    </row>
    <row r="116" spans="1:12" ht="30" customHeight="1">
      <c r="A116" s="100"/>
      <c r="B116" s="99"/>
      <c r="C116" s="263"/>
      <c r="D116" s="263"/>
      <c r="E116" s="264" t="s">
        <v>15</v>
      </c>
      <c r="F116" s="264"/>
      <c r="G116" s="264"/>
      <c r="H116" s="272" t="s">
        <v>16</v>
      </c>
      <c r="I116" s="272"/>
      <c r="J116" s="272"/>
      <c r="K116" s="272"/>
      <c r="L116" s="272"/>
    </row>
    <row r="117" spans="1:12" ht="22.5" customHeight="1">
      <c r="A117" s="100"/>
      <c r="B117" s="100"/>
      <c r="C117" s="273" t="s">
        <v>44</v>
      </c>
      <c r="D117" s="273"/>
      <c r="E117" s="264" t="s">
        <v>45</v>
      </c>
      <c r="F117" s="264"/>
      <c r="G117" s="264"/>
      <c r="H117" s="272" t="s">
        <v>587</v>
      </c>
      <c r="I117" s="272"/>
      <c r="J117" s="272"/>
      <c r="K117" s="272"/>
      <c r="L117" s="272"/>
    </row>
    <row r="118" spans="1:12" ht="34.5" customHeight="1">
      <c r="A118" s="100"/>
      <c r="B118" s="100"/>
      <c r="C118" s="273" t="s">
        <v>19</v>
      </c>
      <c r="D118" s="273"/>
      <c r="E118" s="264" t="s">
        <v>20</v>
      </c>
      <c r="F118" s="264"/>
      <c r="G118" s="264"/>
      <c r="H118" s="272" t="s">
        <v>588</v>
      </c>
      <c r="I118" s="272"/>
      <c r="J118" s="272"/>
      <c r="K118" s="272"/>
      <c r="L118" s="272"/>
    </row>
    <row r="119" spans="1:12" ht="23.25" customHeight="1">
      <c r="A119" s="100"/>
      <c r="B119" s="99" t="s">
        <v>140</v>
      </c>
      <c r="C119" s="263"/>
      <c r="D119" s="263"/>
      <c r="E119" s="264" t="s">
        <v>37</v>
      </c>
      <c r="F119" s="264"/>
      <c r="G119" s="264"/>
      <c r="H119" s="272" t="s">
        <v>589</v>
      </c>
      <c r="I119" s="272"/>
      <c r="J119" s="272"/>
      <c r="K119" s="272"/>
      <c r="L119" s="272"/>
    </row>
    <row r="120" spans="1:12" ht="34.5" customHeight="1">
      <c r="A120" s="100"/>
      <c r="B120" s="99"/>
      <c r="C120" s="263"/>
      <c r="D120" s="263"/>
      <c r="E120" s="264" t="s">
        <v>15</v>
      </c>
      <c r="F120" s="264"/>
      <c r="G120" s="264"/>
      <c r="H120" s="272" t="s">
        <v>16</v>
      </c>
      <c r="I120" s="272"/>
      <c r="J120" s="272"/>
      <c r="K120" s="272"/>
      <c r="L120" s="272"/>
    </row>
    <row r="121" spans="1:12" ht="23.25" customHeight="1">
      <c r="A121" s="100"/>
      <c r="B121" s="100"/>
      <c r="C121" s="273" t="s">
        <v>134</v>
      </c>
      <c r="D121" s="273"/>
      <c r="E121" s="264" t="s">
        <v>135</v>
      </c>
      <c r="F121" s="264"/>
      <c r="G121" s="264"/>
      <c r="H121" s="272" t="s">
        <v>141</v>
      </c>
      <c r="I121" s="272"/>
      <c r="J121" s="272"/>
      <c r="K121" s="272"/>
      <c r="L121" s="272"/>
    </row>
    <row r="122" spans="1:12" ht="24" customHeight="1">
      <c r="A122" s="100"/>
      <c r="B122" s="100"/>
      <c r="C122" s="273" t="s">
        <v>44</v>
      </c>
      <c r="D122" s="273"/>
      <c r="E122" s="264" t="s">
        <v>45</v>
      </c>
      <c r="F122" s="264"/>
      <c r="G122" s="264"/>
      <c r="H122" s="272" t="s">
        <v>590</v>
      </c>
      <c r="I122" s="272"/>
      <c r="J122" s="272"/>
      <c r="K122" s="272"/>
      <c r="L122" s="272"/>
    </row>
    <row r="123" spans="1:12" ht="29.25" customHeight="1">
      <c r="A123" s="100"/>
      <c r="B123" s="100"/>
      <c r="C123" s="273" t="s">
        <v>136</v>
      </c>
      <c r="D123" s="273"/>
      <c r="E123" s="264" t="s">
        <v>137</v>
      </c>
      <c r="F123" s="264"/>
      <c r="G123" s="264"/>
      <c r="H123" s="272" t="s">
        <v>591</v>
      </c>
      <c r="I123" s="272"/>
      <c r="J123" s="272"/>
      <c r="K123" s="272"/>
      <c r="L123" s="272"/>
    </row>
    <row r="124" spans="1:12" ht="22.5" customHeight="1">
      <c r="A124" s="99" t="s">
        <v>142</v>
      </c>
      <c r="B124" s="100"/>
      <c r="C124" s="263"/>
      <c r="D124" s="263"/>
      <c r="E124" s="264" t="s">
        <v>143</v>
      </c>
      <c r="F124" s="264"/>
      <c r="G124" s="264"/>
      <c r="H124" s="272" t="s">
        <v>592</v>
      </c>
      <c r="I124" s="272"/>
      <c r="J124" s="272"/>
      <c r="K124" s="272"/>
      <c r="L124" s="272"/>
    </row>
    <row r="125" spans="1:12" ht="30" customHeight="1">
      <c r="A125" s="99"/>
      <c r="B125" s="100"/>
      <c r="C125" s="263"/>
      <c r="D125" s="263"/>
      <c r="E125" s="264" t="s">
        <v>15</v>
      </c>
      <c r="F125" s="264"/>
      <c r="G125" s="264"/>
      <c r="H125" s="272" t="s">
        <v>40</v>
      </c>
      <c r="I125" s="272"/>
      <c r="J125" s="272"/>
      <c r="K125" s="272"/>
      <c r="L125" s="272"/>
    </row>
    <row r="126" spans="1:12" ht="30" customHeight="1">
      <c r="A126" s="100"/>
      <c r="B126" s="99" t="s">
        <v>144</v>
      </c>
      <c r="C126" s="263"/>
      <c r="D126" s="263"/>
      <c r="E126" s="264" t="s">
        <v>145</v>
      </c>
      <c r="F126" s="264"/>
      <c r="G126" s="264"/>
      <c r="H126" s="272" t="s">
        <v>593</v>
      </c>
      <c r="I126" s="272"/>
      <c r="J126" s="272"/>
      <c r="K126" s="272"/>
      <c r="L126" s="272"/>
    </row>
    <row r="127" spans="1:12" ht="34.5" customHeight="1">
      <c r="A127" s="100"/>
      <c r="B127" s="99"/>
      <c r="C127" s="263"/>
      <c r="D127" s="263"/>
      <c r="E127" s="264" t="s">
        <v>15</v>
      </c>
      <c r="F127" s="264"/>
      <c r="G127" s="264"/>
      <c r="H127" s="272" t="s">
        <v>16</v>
      </c>
      <c r="I127" s="272"/>
      <c r="J127" s="272"/>
      <c r="K127" s="272"/>
      <c r="L127" s="272"/>
    </row>
    <row r="128" spans="1:12" ht="38.25" customHeight="1">
      <c r="A128" s="100"/>
      <c r="B128" s="100"/>
      <c r="C128" s="273" t="s">
        <v>146</v>
      </c>
      <c r="D128" s="273"/>
      <c r="E128" s="264" t="s">
        <v>147</v>
      </c>
      <c r="F128" s="264"/>
      <c r="G128" s="264"/>
      <c r="H128" s="272" t="s">
        <v>593</v>
      </c>
      <c r="I128" s="272"/>
      <c r="J128" s="272"/>
      <c r="K128" s="272"/>
      <c r="L128" s="272"/>
    </row>
    <row r="129" spans="1:12" ht="22.5" customHeight="1">
      <c r="A129" s="100"/>
      <c r="B129" s="99" t="s">
        <v>148</v>
      </c>
      <c r="C129" s="263"/>
      <c r="D129" s="263"/>
      <c r="E129" s="264" t="s">
        <v>149</v>
      </c>
      <c r="F129" s="264"/>
      <c r="G129" s="264"/>
      <c r="H129" s="272" t="s">
        <v>594</v>
      </c>
      <c r="I129" s="272"/>
      <c r="J129" s="272"/>
      <c r="K129" s="272"/>
      <c r="L129" s="272"/>
    </row>
    <row r="130" spans="1:12" ht="30.75" customHeight="1">
      <c r="A130" s="100"/>
      <c r="B130" s="99"/>
      <c r="C130" s="263"/>
      <c r="D130" s="263"/>
      <c r="E130" s="264" t="s">
        <v>15</v>
      </c>
      <c r="F130" s="264"/>
      <c r="G130" s="264"/>
      <c r="H130" s="272" t="s">
        <v>16</v>
      </c>
      <c r="I130" s="272"/>
      <c r="J130" s="272"/>
      <c r="K130" s="272"/>
      <c r="L130" s="272"/>
    </row>
    <row r="131" spans="1:12" ht="39" customHeight="1">
      <c r="A131" s="100"/>
      <c r="B131" s="100"/>
      <c r="C131" s="273" t="s">
        <v>19</v>
      </c>
      <c r="D131" s="273"/>
      <c r="E131" s="264" t="s">
        <v>20</v>
      </c>
      <c r="F131" s="264"/>
      <c r="G131" s="264"/>
      <c r="H131" s="272" t="s">
        <v>595</v>
      </c>
      <c r="I131" s="272"/>
      <c r="J131" s="272"/>
      <c r="K131" s="272"/>
      <c r="L131" s="272"/>
    </row>
    <row r="132" spans="1:12" ht="43.5" customHeight="1">
      <c r="A132" s="100"/>
      <c r="B132" s="100"/>
      <c r="C132" s="273" t="s">
        <v>146</v>
      </c>
      <c r="D132" s="273"/>
      <c r="E132" s="264" t="s">
        <v>147</v>
      </c>
      <c r="F132" s="264"/>
      <c r="G132" s="264"/>
      <c r="H132" s="272" t="s">
        <v>150</v>
      </c>
      <c r="I132" s="272"/>
      <c r="J132" s="272"/>
      <c r="K132" s="272"/>
      <c r="L132" s="272"/>
    </row>
    <row r="133" spans="1:12" ht="25.5" customHeight="1">
      <c r="A133" s="100"/>
      <c r="B133" s="99" t="s">
        <v>151</v>
      </c>
      <c r="C133" s="263"/>
      <c r="D133" s="263"/>
      <c r="E133" s="264" t="s">
        <v>152</v>
      </c>
      <c r="F133" s="264"/>
      <c r="G133" s="264"/>
      <c r="H133" s="272" t="s">
        <v>596</v>
      </c>
      <c r="I133" s="272"/>
      <c r="J133" s="272"/>
      <c r="K133" s="272"/>
      <c r="L133" s="272"/>
    </row>
    <row r="134" spans="1:12" ht="34.5" customHeight="1">
      <c r="A134" s="100"/>
      <c r="B134" s="99"/>
      <c r="C134" s="263"/>
      <c r="D134" s="263"/>
      <c r="E134" s="264" t="s">
        <v>15</v>
      </c>
      <c r="F134" s="264"/>
      <c r="G134" s="264"/>
      <c r="H134" s="272" t="s">
        <v>16</v>
      </c>
      <c r="I134" s="272"/>
      <c r="J134" s="272"/>
      <c r="K134" s="272"/>
      <c r="L134" s="272"/>
    </row>
    <row r="135" spans="1:12" ht="22.5" customHeight="1">
      <c r="A135" s="100"/>
      <c r="B135" s="100"/>
      <c r="C135" s="273" t="s">
        <v>44</v>
      </c>
      <c r="D135" s="273"/>
      <c r="E135" s="264" t="s">
        <v>45</v>
      </c>
      <c r="F135" s="264"/>
      <c r="G135" s="264"/>
      <c r="H135" s="272" t="s">
        <v>596</v>
      </c>
      <c r="I135" s="272"/>
      <c r="J135" s="272"/>
      <c r="K135" s="272"/>
      <c r="L135" s="272"/>
    </row>
    <row r="136" spans="1:12" ht="18" customHeight="1">
      <c r="A136" s="100"/>
      <c r="B136" s="99" t="s">
        <v>153</v>
      </c>
      <c r="C136" s="263"/>
      <c r="D136" s="263"/>
      <c r="E136" s="264" t="s">
        <v>154</v>
      </c>
      <c r="F136" s="264"/>
      <c r="G136" s="264"/>
      <c r="H136" s="272" t="s">
        <v>78</v>
      </c>
      <c r="I136" s="272"/>
      <c r="J136" s="272"/>
      <c r="K136" s="272"/>
      <c r="L136" s="272"/>
    </row>
    <row r="137" spans="1:12" ht="33.75" customHeight="1">
      <c r="A137" s="100"/>
      <c r="B137" s="99"/>
      <c r="C137" s="263"/>
      <c r="D137" s="263"/>
      <c r="E137" s="264" t="s">
        <v>15</v>
      </c>
      <c r="F137" s="264"/>
      <c r="G137" s="264"/>
      <c r="H137" s="272" t="s">
        <v>16</v>
      </c>
      <c r="I137" s="272"/>
      <c r="J137" s="272"/>
      <c r="K137" s="272"/>
      <c r="L137" s="272"/>
    </row>
    <row r="138" spans="1:12" ht="23.25" customHeight="1">
      <c r="A138" s="100"/>
      <c r="B138" s="100"/>
      <c r="C138" s="273" t="s">
        <v>155</v>
      </c>
      <c r="D138" s="273"/>
      <c r="E138" s="264" t="s">
        <v>156</v>
      </c>
      <c r="F138" s="264"/>
      <c r="G138" s="264"/>
      <c r="H138" s="272" t="s">
        <v>78</v>
      </c>
      <c r="I138" s="272"/>
      <c r="J138" s="272"/>
      <c r="K138" s="272"/>
      <c r="L138" s="272"/>
    </row>
    <row r="139" spans="1:12" ht="21" customHeight="1">
      <c r="A139" s="100"/>
      <c r="B139" s="99" t="s">
        <v>255</v>
      </c>
      <c r="C139" s="263"/>
      <c r="D139" s="263"/>
      <c r="E139" s="264" t="s">
        <v>37</v>
      </c>
      <c r="F139" s="264"/>
      <c r="G139" s="264"/>
      <c r="H139" s="272" t="s">
        <v>40</v>
      </c>
      <c r="I139" s="272"/>
      <c r="J139" s="272"/>
      <c r="K139" s="272"/>
      <c r="L139" s="272"/>
    </row>
    <row r="140" spans="1:12" ht="31.5" customHeight="1">
      <c r="A140" s="100"/>
      <c r="B140" s="99"/>
      <c r="C140" s="263"/>
      <c r="D140" s="263"/>
      <c r="E140" s="264" t="s">
        <v>15</v>
      </c>
      <c r="F140" s="264"/>
      <c r="G140" s="264"/>
      <c r="H140" s="272" t="s">
        <v>40</v>
      </c>
      <c r="I140" s="272"/>
      <c r="J140" s="272"/>
      <c r="K140" s="272"/>
      <c r="L140" s="272"/>
    </row>
    <row r="141" spans="1:12" ht="66" customHeight="1">
      <c r="A141" s="100"/>
      <c r="B141" s="100"/>
      <c r="C141" s="273" t="s">
        <v>71</v>
      </c>
      <c r="D141" s="273"/>
      <c r="E141" s="264" t="s">
        <v>72</v>
      </c>
      <c r="F141" s="264"/>
      <c r="G141" s="264"/>
      <c r="H141" s="272" t="s">
        <v>597</v>
      </c>
      <c r="I141" s="272"/>
      <c r="J141" s="272"/>
      <c r="K141" s="272"/>
      <c r="L141" s="272"/>
    </row>
    <row r="142" spans="1:12" ht="62.25" customHeight="1">
      <c r="A142" s="100"/>
      <c r="B142" s="100"/>
      <c r="C142" s="273" t="s">
        <v>126</v>
      </c>
      <c r="D142" s="273"/>
      <c r="E142" s="264" t="s">
        <v>72</v>
      </c>
      <c r="F142" s="264"/>
      <c r="G142" s="264"/>
      <c r="H142" s="272" t="s">
        <v>598</v>
      </c>
      <c r="I142" s="272"/>
      <c r="J142" s="272"/>
      <c r="K142" s="272"/>
      <c r="L142" s="272"/>
    </row>
    <row r="143" spans="1:12" ht="24" customHeight="1">
      <c r="A143" s="99" t="s">
        <v>157</v>
      </c>
      <c r="B143" s="100"/>
      <c r="C143" s="263"/>
      <c r="D143" s="263"/>
      <c r="E143" s="264" t="s">
        <v>158</v>
      </c>
      <c r="F143" s="264"/>
      <c r="G143" s="264"/>
      <c r="H143" s="272" t="s">
        <v>599</v>
      </c>
      <c r="I143" s="272"/>
      <c r="J143" s="272"/>
      <c r="K143" s="272"/>
      <c r="L143" s="272"/>
    </row>
    <row r="144" spans="1:12" ht="30.75" customHeight="1">
      <c r="A144" s="99"/>
      <c r="B144" s="100"/>
      <c r="C144" s="263"/>
      <c r="D144" s="263"/>
      <c r="E144" s="264" t="s">
        <v>15</v>
      </c>
      <c r="F144" s="264"/>
      <c r="G144" s="264"/>
      <c r="H144" s="272" t="s">
        <v>16</v>
      </c>
      <c r="I144" s="272"/>
      <c r="J144" s="272"/>
      <c r="K144" s="272"/>
      <c r="L144" s="272"/>
    </row>
    <row r="145" spans="1:12" ht="20.25" customHeight="1">
      <c r="A145" s="100"/>
      <c r="B145" s="99" t="s">
        <v>159</v>
      </c>
      <c r="C145" s="263"/>
      <c r="D145" s="263"/>
      <c r="E145" s="264" t="s">
        <v>160</v>
      </c>
      <c r="F145" s="264"/>
      <c r="G145" s="264"/>
      <c r="H145" s="272" t="s">
        <v>599</v>
      </c>
      <c r="I145" s="272"/>
      <c r="J145" s="272"/>
      <c r="K145" s="272"/>
      <c r="L145" s="272"/>
    </row>
    <row r="146" spans="1:12" ht="31.5" customHeight="1">
      <c r="A146" s="100"/>
      <c r="B146" s="99"/>
      <c r="C146" s="263"/>
      <c r="D146" s="263"/>
      <c r="E146" s="264" t="s">
        <v>15</v>
      </c>
      <c r="F146" s="264"/>
      <c r="G146" s="264"/>
      <c r="H146" s="272" t="s">
        <v>16</v>
      </c>
      <c r="I146" s="272"/>
      <c r="J146" s="272"/>
      <c r="K146" s="272"/>
      <c r="L146" s="272"/>
    </row>
    <row r="147" spans="1:12" ht="36" customHeight="1">
      <c r="A147" s="100"/>
      <c r="B147" s="100"/>
      <c r="C147" s="273" t="s">
        <v>161</v>
      </c>
      <c r="D147" s="273"/>
      <c r="E147" s="264" t="s">
        <v>162</v>
      </c>
      <c r="F147" s="264"/>
      <c r="G147" s="264"/>
      <c r="H147" s="272" t="s">
        <v>59</v>
      </c>
      <c r="I147" s="272"/>
      <c r="J147" s="272"/>
      <c r="K147" s="272"/>
      <c r="L147" s="272"/>
    </row>
    <row r="148" spans="1:12" ht="17.25" customHeight="1">
      <c r="A148" s="100"/>
      <c r="B148" s="100"/>
      <c r="C148" s="273" t="s">
        <v>134</v>
      </c>
      <c r="D148" s="273"/>
      <c r="E148" s="264" t="s">
        <v>135</v>
      </c>
      <c r="F148" s="264"/>
      <c r="G148" s="264"/>
      <c r="H148" s="272" t="s">
        <v>600</v>
      </c>
      <c r="I148" s="272"/>
      <c r="J148" s="272"/>
      <c r="K148" s="272"/>
      <c r="L148" s="272"/>
    </row>
    <row r="149" spans="1:12" ht="17.25" customHeight="1">
      <c r="A149" s="100"/>
      <c r="B149" s="100"/>
      <c r="C149" s="273" t="s">
        <v>44</v>
      </c>
      <c r="D149" s="273"/>
      <c r="E149" s="264" t="s">
        <v>45</v>
      </c>
      <c r="F149" s="264"/>
      <c r="G149" s="264"/>
      <c r="H149" s="272" t="s">
        <v>78</v>
      </c>
      <c r="I149" s="272"/>
      <c r="J149" s="272"/>
      <c r="K149" s="272"/>
      <c r="L149" s="272"/>
    </row>
    <row r="150" spans="1:12" ht="21" customHeight="1">
      <c r="A150" s="99" t="s">
        <v>163</v>
      </c>
      <c r="B150" s="100"/>
      <c r="C150" s="263"/>
      <c r="D150" s="263"/>
      <c r="E150" s="264" t="s">
        <v>164</v>
      </c>
      <c r="F150" s="264"/>
      <c r="G150" s="264"/>
      <c r="H150" s="272" t="s">
        <v>601</v>
      </c>
      <c r="I150" s="272"/>
      <c r="J150" s="272"/>
      <c r="K150" s="272"/>
      <c r="L150" s="272"/>
    </row>
    <row r="151" spans="1:12" ht="33" customHeight="1">
      <c r="A151" s="99"/>
      <c r="B151" s="100"/>
      <c r="C151" s="263"/>
      <c r="D151" s="263"/>
      <c r="E151" s="264" t="s">
        <v>15</v>
      </c>
      <c r="F151" s="264"/>
      <c r="G151" s="264"/>
      <c r="H151" s="272" t="s">
        <v>16</v>
      </c>
      <c r="I151" s="272"/>
      <c r="J151" s="272"/>
      <c r="K151" s="272"/>
      <c r="L151" s="272"/>
    </row>
    <row r="152" spans="1:12" ht="21.75" customHeight="1">
      <c r="A152" s="100"/>
      <c r="B152" s="99" t="s">
        <v>165</v>
      </c>
      <c r="C152" s="263"/>
      <c r="D152" s="263"/>
      <c r="E152" s="264" t="s">
        <v>166</v>
      </c>
      <c r="F152" s="264"/>
      <c r="G152" s="264"/>
      <c r="H152" s="272" t="s">
        <v>602</v>
      </c>
      <c r="I152" s="272"/>
      <c r="J152" s="272"/>
      <c r="K152" s="272"/>
      <c r="L152" s="272"/>
    </row>
    <row r="153" spans="1:12" ht="33" customHeight="1">
      <c r="A153" s="100"/>
      <c r="B153" s="99"/>
      <c r="C153" s="263"/>
      <c r="D153" s="263"/>
      <c r="E153" s="264" t="s">
        <v>15</v>
      </c>
      <c r="F153" s="264"/>
      <c r="G153" s="264"/>
      <c r="H153" s="272" t="s">
        <v>16</v>
      </c>
      <c r="I153" s="272"/>
      <c r="J153" s="272"/>
      <c r="K153" s="272"/>
      <c r="L153" s="272"/>
    </row>
    <row r="154" spans="1:12" ht="38.25" customHeight="1">
      <c r="A154" s="100"/>
      <c r="B154" s="100"/>
      <c r="C154" s="273" t="s">
        <v>167</v>
      </c>
      <c r="D154" s="273"/>
      <c r="E154" s="264" t="s">
        <v>168</v>
      </c>
      <c r="F154" s="264"/>
      <c r="G154" s="264"/>
      <c r="H154" s="272" t="s">
        <v>603</v>
      </c>
      <c r="I154" s="272"/>
      <c r="J154" s="272"/>
      <c r="K154" s="272"/>
      <c r="L154" s="272"/>
    </row>
    <row r="155" spans="1:12" ht="34.5" customHeight="1">
      <c r="A155" s="100"/>
      <c r="B155" s="100"/>
      <c r="C155" s="273" t="s">
        <v>146</v>
      </c>
      <c r="D155" s="273"/>
      <c r="E155" s="264" t="s">
        <v>147</v>
      </c>
      <c r="F155" s="264"/>
      <c r="G155" s="264"/>
      <c r="H155" s="272" t="s">
        <v>604</v>
      </c>
      <c r="I155" s="272"/>
      <c r="J155" s="272"/>
      <c r="K155" s="272"/>
      <c r="L155" s="272"/>
    </row>
    <row r="156" spans="1:12" ht="21.75" customHeight="1">
      <c r="A156" s="100"/>
      <c r="B156" s="99" t="s">
        <v>169</v>
      </c>
      <c r="C156" s="263"/>
      <c r="D156" s="263"/>
      <c r="E156" s="264" t="s">
        <v>170</v>
      </c>
      <c r="F156" s="264"/>
      <c r="G156" s="264"/>
      <c r="H156" s="272" t="s">
        <v>605</v>
      </c>
      <c r="I156" s="272"/>
      <c r="J156" s="272"/>
      <c r="K156" s="272"/>
      <c r="L156" s="272"/>
    </row>
    <row r="157" spans="1:12" ht="33" customHeight="1">
      <c r="A157" s="100"/>
      <c r="B157" s="99"/>
      <c r="C157" s="263"/>
      <c r="D157" s="263"/>
      <c r="E157" s="264" t="s">
        <v>15</v>
      </c>
      <c r="F157" s="264"/>
      <c r="G157" s="264"/>
      <c r="H157" s="272" t="s">
        <v>16</v>
      </c>
      <c r="I157" s="272"/>
      <c r="J157" s="272"/>
      <c r="K157" s="272"/>
      <c r="L157" s="272"/>
    </row>
    <row r="158" spans="1:12" ht="40.5" customHeight="1">
      <c r="A158" s="100"/>
      <c r="B158" s="100"/>
      <c r="C158" s="273" t="s">
        <v>167</v>
      </c>
      <c r="D158" s="273"/>
      <c r="E158" s="264" t="s">
        <v>168</v>
      </c>
      <c r="F158" s="264"/>
      <c r="G158" s="264"/>
      <c r="H158" s="272" t="s">
        <v>606</v>
      </c>
      <c r="I158" s="272"/>
      <c r="J158" s="272"/>
      <c r="K158" s="272"/>
      <c r="L158" s="272"/>
    </row>
    <row r="159" spans="1:12" ht="47.25" customHeight="1">
      <c r="A159" s="100"/>
      <c r="B159" s="100"/>
      <c r="C159" s="273" t="s">
        <v>146</v>
      </c>
      <c r="D159" s="273"/>
      <c r="E159" s="264" t="s">
        <v>147</v>
      </c>
      <c r="F159" s="264"/>
      <c r="G159" s="264"/>
      <c r="H159" s="272" t="s">
        <v>607</v>
      </c>
      <c r="I159" s="272"/>
      <c r="J159" s="272"/>
      <c r="K159" s="272"/>
      <c r="L159" s="272"/>
    </row>
    <row r="160" spans="1:12" ht="24" customHeight="1">
      <c r="A160" s="99" t="s">
        <v>171</v>
      </c>
      <c r="B160" s="100"/>
      <c r="C160" s="263"/>
      <c r="D160" s="263"/>
      <c r="E160" s="264" t="s">
        <v>172</v>
      </c>
      <c r="F160" s="264"/>
      <c r="G160" s="264"/>
      <c r="H160" s="272" t="s">
        <v>67</v>
      </c>
      <c r="I160" s="272"/>
      <c r="J160" s="272"/>
      <c r="K160" s="272"/>
      <c r="L160" s="272"/>
    </row>
    <row r="161" spans="1:12" ht="30.75" customHeight="1">
      <c r="A161" s="99"/>
      <c r="B161" s="100"/>
      <c r="C161" s="263"/>
      <c r="D161" s="263"/>
      <c r="E161" s="264" t="s">
        <v>15</v>
      </c>
      <c r="F161" s="264"/>
      <c r="G161" s="264"/>
      <c r="H161" s="272" t="s">
        <v>16</v>
      </c>
      <c r="I161" s="272"/>
      <c r="J161" s="272"/>
      <c r="K161" s="272"/>
      <c r="L161" s="272"/>
    </row>
    <row r="162" spans="1:12" ht="33.75" customHeight="1">
      <c r="A162" s="100"/>
      <c r="B162" s="99" t="s">
        <v>173</v>
      </c>
      <c r="C162" s="263"/>
      <c r="D162" s="263"/>
      <c r="E162" s="264" t="s">
        <v>174</v>
      </c>
      <c r="F162" s="264"/>
      <c r="G162" s="264"/>
      <c r="H162" s="272" t="s">
        <v>67</v>
      </c>
      <c r="I162" s="272"/>
      <c r="J162" s="272"/>
      <c r="K162" s="272"/>
      <c r="L162" s="272"/>
    </row>
    <row r="163" spans="1:12" ht="30" customHeight="1">
      <c r="A163" s="100"/>
      <c r="B163" s="99"/>
      <c r="C163" s="263"/>
      <c r="D163" s="263"/>
      <c r="E163" s="264" t="s">
        <v>15</v>
      </c>
      <c r="F163" s="264"/>
      <c r="G163" s="264"/>
      <c r="H163" s="272" t="s">
        <v>16</v>
      </c>
      <c r="I163" s="272"/>
      <c r="J163" s="272"/>
      <c r="K163" s="272"/>
      <c r="L163" s="272"/>
    </row>
    <row r="164" spans="1:12" ht="22.5" customHeight="1">
      <c r="A164" s="100"/>
      <c r="B164" s="100"/>
      <c r="C164" s="273" t="s">
        <v>65</v>
      </c>
      <c r="D164" s="273"/>
      <c r="E164" s="264" t="s">
        <v>66</v>
      </c>
      <c r="F164" s="264"/>
      <c r="G164" s="264"/>
      <c r="H164" s="272" t="s">
        <v>67</v>
      </c>
      <c r="I164" s="272"/>
      <c r="J164" s="272"/>
      <c r="K164" s="272"/>
      <c r="L164" s="272"/>
    </row>
    <row r="165" spans="1:12" ht="22.5" customHeight="1">
      <c r="A165" s="270" t="s">
        <v>12</v>
      </c>
      <c r="B165" s="270"/>
      <c r="C165" s="270"/>
      <c r="D165" s="270"/>
      <c r="E165" s="270"/>
      <c r="F165" s="271" t="s">
        <v>175</v>
      </c>
      <c r="G165" s="271"/>
      <c r="H165" s="274" t="s">
        <v>608</v>
      </c>
      <c r="I165" s="274"/>
      <c r="J165" s="274"/>
      <c r="K165" s="274"/>
      <c r="L165" s="274"/>
    </row>
    <row r="166" spans="1:12" ht="33" customHeight="1">
      <c r="A166" s="263"/>
      <c r="B166" s="263"/>
      <c r="C166" s="263"/>
      <c r="D166" s="263"/>
      <c r="E166" s="264" t="s">
        <v>15</v>
      </c>
      <c r="F166" s="264"/>
      <c r="G166" s="264"/>
      <c r="H166" s="272" t="s">
        <v>609</v>
      </c>
      <c r="I166" s="272"/>
      <c r="J166" s="272"/>
      <c r="K166" s="272"/>
      <c r="L166" s="272"/>
    </row>
    <row r="167" spans="1:12" ht="18" customHeight="1">
      <c r="A167" s="265" t="s">
        <v>176</v>
      </c>
      <c r="B167" s="265"/>
      <c r="C167" s="265"/>
      <c r="D167" s="265"/>
      <c r="E167" s="265"/>
      <c r="F167" s="265"/>
      <c r="G167" s="265"/>
      <c r="H167" s="265"/>
      <c r="I167" s="265"/>
      <c r="J167" s="265"/>
      <c r="K167" s="265"/>
      <c r="L167" s="265"/>
    </row>
    <row r="168" spans="1:12" ht="23.25" customHeight="1">
      <c r="A168" s="99" t="s">
        <v>46</v>
      </c>
      <c r="B168" s="100"/>
      <c r="C168" s="263"/>
      <c r="D168" s="263"/>
      <c r="E168" s="264" t="s">
        <v>47</v>
      </c>
      <c r="F168" s="264"/>
      <c r="G168" s="264"/>
      <c r="H168" s="272" t="s">
        <v>610</v>
      </c>
      <c r="I168" s="272"/>
      <c r="J168" s="272"/>
      <c r="K168" s="272"/>
      <c r="L168" s="272"/>
    </row>
    <row r="169" spans="1:12" ht="30.75" customHeight="1">
      <c r="A169" s="99"/>
      <c r="B169" s="100"/>
      <c r="C169" s="263"/>
      <c r="D169" s="263"/>
      <c r="E169" s="264" t="s">
        <v>15</v>
      </c>
      <c r="F169" s="264"/>
      <c r="G169" s="264"/>
      <c r="H169" s="272" t="s">
        <v>611</v>
      </c>
      <c r="I169" s="272"/>
      <c r="J169" s="272"/>
      <c r="K169" s="272"/>
      <c r="L169" s="272"/>
    </row>
    <row r="170" spans="1:12" ht="19.5" customHeight="1">
      <c r="A170" s="100"/>
      <c r="B170" s="99" t="s">
        <v>48</v>
      </c>
      <c r="C170" s="263"/>
      <c r="D170" s="263"/>
      <c r="E170" s="264" t="s">
        <v>49</v>
      </c>
      <c r="F170" s="264"/>
      <c r="G170" s="264"/>
      <c r="H170" s="272" t="s">
        <v>610</v>
      </c>
      <c r="I170" s="272"/>
      <c r="J170" s="272"/>
      <c r="K170" s="272"/>
      <c r="L170" s="272"/>
    </row>
    <row r="171" spans="1:12" ht="34.5" customHeight="1">
      <c r="A171" s="100"/>
      <c r="B171" s="99"/>
      <c r="C171" s="263"/>
      <c r="D171" s="263"/>
      <c r="E171" s="264" t="s">
        <v>15</v>
      </c>
      <c r="F171" s="264"/>
      <c r="G171" s="264"/>
      <c r="H171" s="272" t="s">
        <v>611</v>
      </c>
      <c r="I171" s="272"/>
      <c r="J171" s="272"/>
      <c r="K171" s="272"/>
      <c r="L171" s="272"/>
    </row>
    <row r="172" spans="1:12" ht="33" customHeight="1">
      <c r="A172" s="100"/>
      <c r="B172" s="100"/>
      <c r="C172" s="273" t="s">
        <v>179</v>
      </c>
      <c r="D172" s="273"/>
      <c r="E172" s="264" t="s">
        <v>180</v>
      </c>
      <c r="F172" s="264"/>
      <c r="G172" s="264"/>
      <c r="H172" s="272" t="s">
        <v>43</v>
      </c>
      <c r="I172" s="272"/>
      <c r="J172" s="272"/>
      <c r="K172" s="272"/>
      <c r="L172" s="272"/>
    </row>
    <row r="173" spans="1:12" ht="59.25" customHeight="1">
      <c r="A173" s="100"/>
      <c r="B173" s="100"/>
      <c r="C173" s="273" t="s">
        <v>181</v>
      </c>
      <c r="D173" s="273"/>
      <c r="E173" s="264" t="s">
        <v>182</v>
      </c>
      <c r="F173" s="264"/>
      <c r="G173" s="264"/>
      <c r="H173" s="272" t="s">
        <v>611</v>
      </c>
      <c r="I173" s="272"/>
      <c r="J173" s="272"/>
      <c r="K173" s="272"/>
      <c r="L173" s="272"/>
    </row>
    <row r="174" spans="1:12" ht="36" customHeight="1">
      <c r="A174" s="100"/>
      <c r="B174" s="100"/>
      <c r="C174" s="273" t="s">
        <v>612</v>
      </c>
      <c r="D174" s="273"/>
      <c r="E174" s="264" t="s">
        <v>613</v>
      </c>
      <c r="F174" s="264"/>
      <c r="G174" s="264"/>
      <c r="H174" s="272" t="s">
        <v>614</v>
      </c>
      <c r="I174" s="272"/>
      <c r="J174" s="272"/>
      <c r="K174" s="272"/>
      <c r="L174" s="272"/>
    </row>
    <row r="175" spans="1:12" ht="24" customHeight="1">
      <c r="A175" s="99" t="s">
        <v>60</v>
      </c>
      <c r="B175" s="100"/>
      <c r="C175" s="263"/>
      <c r="D175" s="263"/>
      <c r="E175" s="264" t="s">
        <v>61</v>
      </c>
      <c r="F175" s="264"/>
      <c r="G175" s="264"/>
      <c r="H175" s="272" t="s">
        <v>615</v>
      </c>
      <c r="I175" s="272"/>
      <c r="J175" s="272"/>
      <c r="K175" s="272"/>
      <c r="L175" s="272"/>
    </row>
    <row r="176" spans="1:12" ht="31.5" customHeight="1">
      <c r="A176" s="99"/>
      <c r="B176" s="100"/>
      <c r="C176" s="263"/>
      <c r="D176" s="263"/>
      <c r="E176" s="264" t="s">
        <v>15</v>
      </c>
      <c r="F176" s="264"/>
      <c r="G176" s="264"/>
      <c r="H176" s="272" t="s">
        <v>615</v>
      </c>
      <c r="I176" s="272"/>
      <c r="J176" s="272"/>
      <c r="K176" s="272"/>
      <c r="L176" s="272"/>
    </row>
    <row r="177" spans="1:12" ht="21.75" customHeight="1">
      <c r="A177" s="100"/>
      <c r="B177" s="99" t="s">
        <v>70</v>
      </c>
      <c r="C177" s="263"/>
      <c r="D177" s="263"/>
      <c r="E177" s="264" t="s">
        <v>37</v>
      </c>
      <c r="F177" s="264"/>
      <c r="G177" s="264"/>
      <c r="H177" s="272" t="s">
        <v>615</v>
      </c>
      <c r="I177" s="272"/>
      <c r="J177" s="272"/>
      <c r="K177" s="272"/>
      <c r="L177" s="272"/>
    </row>
    <row r="178" spans="1:12" ht="32.25" customHeight="1">
      <c r="A178" s="100"/>
      <c r="B178" s="99"/>
      <c r="C178" s="263"/>
      <c r="D178" s="263"/>
      <c r="E178" s="264" t="s">
        <v>15</v>
      </c>
      <c r="F178" s="264"/>
      <c r="G178" s="264"/>
      <c r="H178" s="272" t="s">
        <v>615</v>
      </c>
      <c r="I178" s="272"/>
      <c r="J178" s="272"/>
      <c r="K178" s="272"/>
      <c r="L178" s="272"/>
    </row>
    <row r="179" spans="1:12" ht="57" customHeight="1">
      <c r="A179" s="100"/>
      <c r="B179" s="100"/>
      <c r="C179" s="273" t="s">
        <v>181</v>
      </c>
      <c r="D179" s="273"/>
      <c r="E179" s="264" t="s">
        <v>182</v>
      </c>
      <c r="F179" s="264"/>
      <c r="G179" s="264"/>
      <c r="H179" s="272" t="s">
        <v>615</v>
      </c>
      <c r="I179" s="272"/>
      <c r="J179" s="272"/>
      <c r="K179" s="272"/>
      <c r="L179" s="272"/>
    </row>
    <row r="180" spans="1:12" ht="20.25" customHeight="1">
      <c r="A180" s="99" t="s">
        <v>142</v>
      </c>
      <c r="B180" s="100"/>
      <c r="C180" s="263"/>
      <c r="D180" s="263"/>
      <c r="E180" s="264" t="s">
        <v>143</v>
      </c>
      <c r="F180" s="264"/>
      <c r="G180" s="264"/>
      <c r="H180" s="272" t="s">
        <v>616</v>
      </c>
      <c r="I180" s="272"/>
      <c r="J180" s="272"/>
      <c r="K180" s="272"/>
      <c r="L180" s="272"/>
    </row>
    <row r="181" spans="1:12" ht="33" customHeight="1">
      <c r="A181" s="99"/>
      <c r="B181" s="100"/>
      <c r="C181" s="263"/>
      <c r="D181" s="263"/>
      <c r="E181" s="264" t="s">
        <v>15</v>
      </c>
      <c r="F181" s="264"/>
      <c r="G181" s="264"/>
      <c r="H181" s="272" t="s">
        <v>616</v>
      </c>
      <c r="I181" s="272"/>
      <c r="J181" s="272"/>
      <c r="K181" s="272"/>
      <c r="L181" s="272"/>
    </row>
    <row r="182" spans="1:12" ht="23.25" customHeight="1">
      <c r="A182" s="100"/>
      <c r="B182" s="99" t="s">
        <v>255</v>
      </c>
      <c r="C182" s="263"/>
      <c r="D182" s="263"/>
      <c r="E182" s="264" t="s">
        <v>37</v>
      </c>
      <c r="F182" s="264"/>
      <c r="G182" s="264"/>
      <c r="H182" s="272" t="s">
        <v>616</v>
      </c>
      <c r="I182" s="272"/>
      <c r="J182" s="272"/>
      <c r="K182" s="272"/>
      <c r="L182" s="272"/>
    </row>
    <row r="183" spans="1:12" ht="31.5" customHeight="1">
      <c r="A183" s="100"/>
      <c r="B183" s="99"/>
      <c r="C183" s="263"/>
      <c r="D183" s="263"/>
      <c r="E183" s="264" t="s">
        <v>15</v>
      </c>
      <c r="F183" s="264"/>
      <c r="G183" s="264"/>
      <c r="H183" s="272" t="s">
        <v>616</v>
      </c>
      <c r="I183" s="272"/>
      <c r="J183" s="272"/>
      <c r="K183" s="272"/>
      <c r="L183" s="272"/>
    </row>
    <row r="184" spans="1:12" ht="60.75" customHeight="1">
      <c r="A184" s="100"/>
      <c r="B184" s="100"/>
      <c r="C184" s="273" t="s">
        <v>181</v>
      </c>
      <c r="D184" s="273"/>
      <c r="E184" s="264" t="s">
        <v>182</v>
      </c>
      <c r="F184" s="264"/>
      <c r="G184" s="264"/>
      <c r="H184" s="272" t="s">
        <v>617</v>
      </c>
      <c r="I184" s="272"/>
      <c r="J184" s="272"/>
      <c r="K184" s="272"/>
      <c r="L184" s="272"/>
    </row>
    <row r="185" spans="1:12" ht="57.75" customHeight="1">
      <c r="A185" s="100"/>
      <c r="B185" s="100"/>
      <c r="C185" s="273" t="s">
        <v>618</v>
      </c>
      <c r="D185" s="273"/>
      <c r="E185" s="264" t="s">
        <v>182</v>
      </c>
      <c r="F185" s="264"/>
      <c r="G185" s="264"/>
      <c r="H185" s="272" t="s">
        <v>619</v>
      </c>
      <c r="I185" s="272"/>
      <c r="J185" s="272"/>
      <c r="K185" s="272"/>
      <c r="L185" s="272"/>
    </row>
    <row r="186" spans="1:12" ht="25.5" customHeight="1">
      <c r="A186" s="99" t="s">
        <v>163</v>
      </c>
      <c r="B186" s="100"/>
      <c r="C186" s="263"/>
      <c r="D186" s="263"/>
      <c r="E186" s="264" t="s">
        <v>164</v>
      </c>
      <c r="F186" s="264"/>
      <c r="G186" s="264"/>
      <c r="H186" s="272" t="s">
        <v>620</v>
      </c>
      <c r="I186" s="272"/>
      <c r="J186" s="272"/>
      <c r="K186" s="272"/>
      <c r="L186" s="272"/>
    </row>
    <row r="187" spans="1:12" ht="31.5" customHeight="1">
      <c r="A187" s="99"/>
      <c r="B187" s="100"/>
      <c r="C187" s="263"/>
      <c r="D187" s="263"/>
      <c r="E187" s="264" t="s">
        <v>15</v>
      </c>
      <c r="F187" s="264"/>
      <c r="G187" s="264"/>
      <c r="H187" s="272" t="s">
        <v>16</v>
      </c>
      <c r="I187" s="272"/>
      <c r="J187" s="272"/>
      <c r="K187" s="272"/>
      <c r="L187" s="272"/>
    </row>
    <row r="188" spans="1:12" ht="21" customHeight="1">
      <c r="A188" s="100"/>
      <c r="B188" s="99" t="s">
        <v>169</v>
      </c>
      <c r="C188" s="263"/>
      <c r="D188" s="263"/>
      <c r="E188" s="264" t="s">
        <v>170</v>
      </c>
      <c r="F188" s="264"/>
      <c r="G188" s="264"/>
      <c r="H188" s="272" t="s">
        <v>620</v>
      </c>
      <c r="I188" s="272"/>
      <c r="J188" s="272"/>
      <c r="K188" s="272"/>
      <c r="L188" s="272"/>
    </row>
    <row r="189" spans="1:12" ht="31.5" customHeight="1">
      <c r="A189" s="100"/>
      <c r="B189" s="99"/>
      <c r="C189" s="263"/>
      <c r="D189" s="263"/>
      <c r="E189" s="264" t="s">
        <v>15</v>
      </c>
      <c r="F189" s="264"/>
      <c r="G189" s="264"/>
      <c r="H189" s="272" t="s">
        <v>16</v>
      </c>
      <c r="I189" s="272"/>
      <c r="J189" s="272"/>
      <c r="K189" s="272"/>
      <c r="L189" s="272"/>
    </row>
    <row r="190" spans="1:12" ht="30.75" customHeight="1">
      <c r="A190" s="100"/>
      <c r="B190" s="100"/>
      <c r="C190" s="273" t="s">
        <v>612</v>
      </c>
      <c r="D190" s="273"/>
      <c r="E190" s="264" t="s">
        <v>613</v>
      </c>
      <c r="F190" s="264"/>
      <c r="G190" s="264"/>
      <c r="H190" s="272" t="s">
        <v>620</v>
      </c>
      <c r="I190" s="272"/>
      <c r="J190" s="272"/>
      <c r="K190" s="272"/>
      <c r="L190" s="272"/>
    </row>
    <row r="191" spans="1:12" ht="21" customHeight="1">
      <c r="A191" s="270" t="s">
        <v>176</v>
      </c>
      <c r="B191" s="270"/>
      <c r="C191" s="270"/>
      <c r="D191" s="270"/>
      <c r="E191" s="270"/>
      <c r="F191" s="271" t="s">
        <v>175</v>
      </c>
      <c r="G191" s="271"/>
      <c r="H191" s="274" t="s">
        <v>621</v>
      </c>
      <c r="I191" s="274"/>
      <c r="J191" s="274"/>
      <c r="K191" s="274"/>
      <c r="L191" s="274"/>
    </row>
    <row r="192" spans="1:12" ht="33.75" customHeight="1">
      <c r="A192" s="263"/>
      <c r="B192" s="263"/>
      <c r="C192" s="263"/>
      <c r="D192" s="263"/>
      <c r="E192" s="264" t="s">
        <v>15</v>
      </c>
      <c r="F192" s="264"/>
      <c r="G192" s="264"/>
      <c r="H192" s="272" t="s">
        <v>622</v>
      </c>
      <c r="I192" s="272"/>
      <c r="J192" s="272"/>
      <c r="K192" s="272"/>
      <c r="L192" s="272"/>
    </row>
    <row r="193" spans="1:12" ht="20.25" customHeight="1">
      <c r="A193" s="265" t="s">
        <v>183</v>
      </c>
      <c r="B193" s="265"/>
      <c r="C193" s="265"/>
      <c r="D193" s="265"/>
      <c r="E193" s="265"/>
      <c r="F193" s="265"/>
      <c r="G193" s="265"/>
      <c r="H193" s="268" t="s">
        <v>623</v>
      </c>
      <c r="I193" s="268"/>
      <c r="J193" s="268"/>
      <c r="K193" s="268"/>
      <c r="L193" s="268"/>
    </row>
    <row r="194" spans="1:12" ht="43.5" customHeight="1">
      <c r="A194" s="266"/>
      <c r="B194" s="266"/>
      <c r="C194" s="266"/>
      <c r="D194" s="266"/>
      <c r="E194" s="267" t="s">
        <v>184</v>
      </c>
      <c r="F194" s="267"/>
      <c r="G194" s="267"/>
      <c r="H194" s="268" t="s">
        <v>624</v>
      </c>
      <c r="I194" s="268"/>
      <c r="J194" s="268"/>
      <c r="K194" s="268"/>
      <c r="L194" s="268"/>
    </row>
    <row r="195" spans="1:12" ht="12.75">
      <c r="A195" s="269" t="s">
        <v>185</v>
      </c>
      <c r="B195" s="269"/>
      <c r="C195" s="269"/>
      <c r="D195" s="269"/>
      <c r="E195" s="269"/>
      <c r="F195" s="269"/>
      <c r="G195" s="269"/>
      <c r="H195" s="269"/>
      <c r="I195" s="269"/>
      <c r="J195" s="269"/>
      <c r="K195" s="269"/>
      <c r="L195" s="269"/>
    </row>
    <row r="196" spans="1:12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</sheetData>
  <sheetProtection selectLockedCells="1" selectUnlockedCells="1"/>
  <mergeCells count="572">
    <mergeCell ref="F1:L1"/>
    <mergeCell ref="A2:H2"/>
    <mergeCell ref="J2:K2"/>
    <mergeCell ref="A3:L3"/>
    <mergeCell ref="B4:E4"/>
    <mergeCell ref="I4:K4"/>
    <mergeCell ref="C5:D5"/>
    <mergeCell ref="E5:G5"/>
    <mergeCell ref="H5:L5"/>
    <mergeCell ref="C6:D6"/>
    <mergeCell ref="E6:G6"/>
    <mergeCell ref="H6:L6"/>
    <mergeCell ref="A7:L7"/>
    <mergeCell ref="C8:D8"/>
    <mergeCell ref="E8:G8"/>
    <mergeCell ref="H8:L8"/>
    <mergeCell ref="C9:D9"/>
    <mergeCell ref="E9:G9"/>
    <mergeCell ref="H9:L9"/>
    <mergeCell ref="C10:D10"/>
    <mergeCell ref="E10:G10"/>
    <mergeCell ref="H10:L10"/>
    <mergeCell ref="C11:D11"/>
    <mergeCell ref="E11:G11"/>
    <mergeCell ref="H11:L11"/>
    <mergeCell ref="C12:D12"/>
    <mergeCell ref="E12:G12"/>
    <mergeCell ref="H12:L12"/>
    <mergeCell ref="C13:D13"/>
    <mergeCell ref="E13:G13"/>
    <mergeCell ref="H13:L13"/>
    <mergeCell ref="C14:D14"/>
    <mergeCell ref="E14:G14"/>
    <mergeCell ref="H14:L14"/>
    <mergeCell ref="C15:D15"/>
    <mergeCell ref="E15:G15"/>
    <mergeCell ref="H15:L15"/>
    <mergeCell ref="C16:D16"/>
    <mergeCell ref="E16:G16"/>
    <mergeCell ref="H16:L16"/>
    <mergeCell ref="C17:D17"/>
    <mergeCell ref="E17:G17"/>
    <mergeCell ref="H17:L17"/>
    <mergeCell ref="C18:D18"/>
    <mergeCell ref="E18:G18"/>
    <mergeCell ref="H18:L18"/>
    <mergeCell ref="C19:D19"/>
    <mergeCell ref="E19:G19"/>
    <mergeCell ref="H19:L19"/>
    <mergeCell ref="C20:D20"/>
    <mergeCell ref="E20:G20"/>
    <mergeCell ref="H20:L20"/>
    <mergeCell ref="C21:D21"/>
    <mergeCell ref="E21:G21"/>
    <mergeCell ref="H21:L21"/>
    <mergeCell ref="C22:D22"/>
    <mergeCell ref="E22:G22"/>
    <mergeCell ref="H22:L22"/>
    <mergeCell ref="C23:D23"/>
    <mergeCell ref="E23:G23"/>
    <mergeCell ref="H23:L23"/>
    <mergeCell ref="C24:D24"/>
    <mergeCell ref="E24:G24"/>
    <mergeCell ref="H24:L24"/>
    <mergeCell ref="C25:D25"/>
    <mergeCell ref="E25:G25"/>
    <mergeCell ref="H25:L25"/>
    <mergeCell ref="C26:D26"/>
    <mergeCell ref="E26:G26"/>
    <mergeCell ref="H26:L26"/>
    <mergeCell ref="C27:D27"/>
    <mergeCell ref="E27:G27"/>
    <mergeCell ref="H27:L27"/>
    <mergeCell ref="C28:D28"/>
    <mergeCell ref="E28:G28"/>
    <mergeCell ref="H28:L28"/>
    <mergeCell ref="C29:D29"/>
    <mergeCell ref="E29:G29"/>
    <mergeCell ref="H29:L29"/>
    <mergeCell ref="C30:D30"/>
    <mergeCell ref="E30:G30"/>
    <mergeCell ref="H30:L30"/>
    <mergeCell ref="C31:D31"/>
    <mergeCell ref="E31:G31"/>
    <mergeCell ref="H31:L31"/>
    <mergeCell ref="C32:D32"/>
    <mergeCell ref="E32:G32"/>
    <mergeCell ref="H32:L32"/>
    <mergeCell ref="C33:D33"/>
    <mergeCell ref="E33:G33"/>
    <mergeCell ref="H33:L33"/>
    <mergeCell ref="C34:D34"/>
    <mergeCell ref="E34:G34"/>
    <mergeCell ref="H34:L34"/>
    <mergeCell ref="C35:D35"/>
    <mergeCell ref="E35:G35"/>
    <mergeCell ref="H35:L35"/>
    <mergeCell ref="C36:D36"/>
    <mergeCell ref="E36:G36"/>
    <mergeCell ref="H36:L36"/>
    <mergeCell ref="C37:D37"/>
    <mergeCell ref="E37:G37"/>
    <mergeCell ref="H37:L37"/>
    <mergeCell ref="C38:D38"/>
    <mergeCell ref="E38:G38"/>
    <mergeCell ref="H38:L38"/>
    <mergeCell ref="C39:D39"/>
    <mergeCell ref="E39:G39"/>
    <mergeCell ref="H39:L39"/>
    <mergeCell ref="C40:D40"/>
    <mergeCell ref="E40:G40"/>
    <mergeCell ref="H40:L40"/>
    <mergeCell ref="C41:D41"/>
    <mergeCell ref="E41:G41"/>
    <mergeCell ref="H41:L41"/>
    <mergeCell ref="C42:D42"/>
    <mergeCell ref="E42:G42"/>
    <mergeCell ref="H42:L42"/>
    <mergeCell ref="C43:D43"/>
    <mergeCell ref="E43:G43"/>
    <mergeCell ref="H43:L43"/>
    <mergeCell ref="C44:D44"/>
    <mergeCell ref="E44:G44"/>
    <mergeCell ref="H44:L44"/>
    <mergeCell ref="C45:D45"/>
    <mergeCell ref="E45:G45"/>
    <mergeCell ref="H45:L45"/>
    <mergeCell ref="C46:D46"/>
    <mergeCell ref="E46:G46"/>
    <mergeCell ref="H46:L46"/>
    <mergeCell ref="C47:D47"/>
    <mergeCell ref="E47:G47"/>
    <mergeCell ref="H47:L47"/>
    <mergeCell ref="C48:D48"/>
    <mergeCell ref="E48:G48"/>
    <mergeCell ref="H48:L48"/>
    <mergeCell ref="C49:D49"/>
    <mergeCell ref="E49:G49"/>
    <mergeCell ref="H49:L49"/>
    <mergeCell ref="C50:D50"/>
    <mergeCell ref="E50:G50"/>
    <mergeCell ref="H50:L50"/>
    <mergeCell ref="C51:D51"/>
    <mergeCell ref="E51:G51"/>
    <mergeCell ref="H51:L51"/>
    <mergeCell ref="C52:D52"/>
    <mergeCell ref="E52:G52"/>
    <mergeCell ref="H52:L52"/>
    <mergeCell ref="C53:D53"/>
    <mergeCell ref="E53:G53"/>
    <mergeCell ref="H53:L53"/>
    <mergeCell ref="C54:D54"/>
    <mergeCell ref="E54:G54"/>
    <mergeCell ref="H54:L54"/>
    <mergeCell ref="C55:D55"/>
    <mergeCell ref="E55:G55"/>
    <mergeCell ref="H55:L55"/>
    <mergeCell ref="C56:D56"/>
    <mergeCell ref="E56:G56"/>
    <mergeCell ref="H56:L56"/>
    <mergeCell ref="C57:D57"/>
    <mergeCell ref="E57:G57"/>
    <mergeCell ref="H57:L57"/>
    <mergeCell ref="C58:D58"/>
    <mergeCell ref="E58:G58"/>
    <mergeCell ref="H58:L58"/>
    <mergeCell ref="C59:D59"/>
    <mergeCell ref="E59:G59"/>
    <mergeCell ref="H59:L59"/>
    <mergeCell ref="C60:D60"/>
    <mergeCell ref="E60:G60"/>
    <mergeCell ref="H60:L60"/>
    <mergeCell ref="C61:D61"/>
    <mergeCell ref="E61:G61"/>
    <mergeCell ref="H61:L61"/>
    <mergeCell ref="C62:D62"/>
    <mergeCell ref="E62:G62"/>
    <mergeCell ref="H62:L62"/>
    <mergeCell ref="C63:D63"/>
    <mergeCell ref="E63:G63"/>
    <mergeCell ref="H63:L63"/>
    <mergeCell ref="C64:D64"/>
    <mergeCell ref="E64:G64"/>
    <mergeCell ref="H64:L64"/>
    <mergeCell ref="C65:D65"/>
    <mergeCell ref="E65:G65"/>
    <mergeCell ref="H65:L65"/>
    <mergeCell ref="C66:D66"/>
    <mergeCell ref="E66:G66"/>
    <mergeCell ref="H66:L66"/>
    <mergeCell ref="C67:D67"/>
    <mergeCell ref="E67:G67"/>
    <mergeCell ref="H67:L67"/>
    <mergeCell ref="C68:D68"/>
    <mergeCell ref="E68:G68"/>
    <mergeCell ref="H68:L68"/>
    <mergeCell ref="C69:D69"/>
    <mergeCell ref="E69:G69"/>
    <mergeCell ref="H69:L69"/>
    <mergeCell ref="C70:D70"/>
    <mergeCell ref="E70:G70"/>
    <mergeCell ref="H70:L70"/>
    <mergeCell ref="C71:D71"/>
    <mergeCell ref="E71:G71"/>
    <mergeCell ref="H71:L71"/>
    <mergeCell ref="C72:D72"/>
    <mergeCell ref="E72:G72"/>
    <mergeCell ref="H72:L72"/>
    <mergeCell ref="C73:D73"/>
    <mergeCell ref="E73:G73"/>
    <mergeCell ref="H73:L73"/>
    <mergeCell ref="C74:D74"/>
    <mergeCell ref="E74:G74"/>
    <mergeCell ref="H74:L74"/>
    <mergeCell ref="C75:D75"/>
    <mergeCell ref="E75:G75"/>
    <mergeCell ref="H75:L75"/>
    <mergeCell ref="C76:D76"/>
    <mergeCell ref="E76:G76"/>
    <mergeCell ref="H76:L76"/>
    <mergeCell ref="C77:D77"/>
    <mergeCell ref="E77:G77"/>
    <mergeCell ref="H77:L77"/>
    <mergeCell ref="C78:D78"/>
    <mergeCell ref="E78:G78"/>
    <mergeCell ref="H78:L78"/>
    <mergeCell ref="C79:D79"/>
    <mergeCell ref="E79:G79"/>
    <mergeCell ref="H79:L79"/>
    <mergeCell ref="C80:D80"/>
    <mergeCell ref="E80:G80"/>
    <mergeCell ref="H80:L80"/>
    <mergeCell ref="C81:D81"/>
    <mergeCell ref="E81:G81"/>
    <mergeCell ref="H81:L81"/>
    <mergeCell ref="C82:D82"/>
    <mergeCell ref="E82:G82"/>
    <mergeCell ref="H82:L82"/>
    <mergeCell ref="C83:D83"/>
    <mergeCell ref="E83:G83"/>
    <mergeCell ref="H83:L83"/>
    <mergeCell ref="C84:D84"/>
    <mergeCell ref="E84:G84"/>
    <mergeCell ref="H84:L84"/>
    <mergeCell ref="C85:D85"/>
    <mergeCell ref="E85:G85"/>
    <mergeCell ref="H85:L85"/>
    <mergeCell ref="C86:D86"/>
    <mergeCell ref="E86:G86"/>
    <mergeCell ref="H86:L86"/>
    <mergeCell ref="C87:D87"/>
    <mergeCell ref="E87:G87"/>
    <mergeCell ref="H87:L87"/>
    <mergeCell ref="C88:D88"/>
    <mergeCell ref="E88:G88"/>
    <mergeCell ref="H88:L88"/>
    <mergeCell ref="C89:D89"/>
    <mergeCell ref="E89:G89"/>
    <mergeCell ref="H89:L89"/>
    <mergeCell ref="C90:D90"/>
    <mergeCell ref="E90:G90"/>
    <mergeCell ref="H90:L90"/>
    <mergeCell ref="C91:D91"/>
    <mergeCell ref="E91:G91"/>
    <mergeCell ref="H91:L91"/>
    <mergeCell ref="C92:D92"/>
    <mergeCell ref="E92:G92"/>
    <mergeCell ref="H92:L92"/>
    <mergeCell ref="C93:D93"/>
    <mergeCell ref="E93:G93"/>
    <mergeCell ref="H93:L93"/>
    <mergeCell ref="C94:D94"/>
    <mergeCell ref="E94:G94"/>
    <mergeCell ref="H94:L94"/>
    <mergeCell ref="C95:D95"/>
    <mergeCell ref="E95:G95"/>
    <mergeCell ref="H95:L95"/>
    <mergeCell ref="C96:D96"/>
    <mergeCell ref="E96:G96"/>
    <mergeCell ref="H96:L96"/>
    <mergeCell ref="C97:D97"/>
    <mergeCell ref="E97:G97"/>
    <mergeCell ref="H97:L97"/>
    <mergeCell ref="C98:D98"/>
    <mergeCell ref="E98:G98"/>
    <mergeCell ref="H98:L98"/>
    <mergeCell ref="C99:D99"/>
    <mergeCell ref="E99:G99"/>
    <mergeCell ref="H99:L99"/>
    <mergeCell ref="C100:D100"/>
    <mergeCell ref="E100:G100"/>
    <mergeCell ref="H100:L100"/>
    <mergeCell ref="C101:D101"/>
    <mergeCell ref="E101:G101"/>
    <mergeCell ref="H101:L101"/>
    <mergeCell ref="C102:D102"/>
    <mergeCell ref="E102:G102"/>
    <mergeCell ref="H102:L102"/>
    <mergeCell ref="C103:D103"/>
    <mergeCell ref="E103:G103"/>
    <mergeCell ref="H103:L103"/>
    <mergeCell ref="C104:D104"/>
    <mergeCell ref="E104:G104"/>
    <mergeCell ref="H104:L104"/>
    <mergeCell ref="C105:D105"/>
    <mergeCell ref="E105:G105"/>
    <mergeCell ref="H105:L105"/>
    <mergeCell ref="C106:D106"/>
    <mergeCell ref="E106:G106"/>
    <mergeCell ref="H106:L106"/>
    <mergeCell ref="C107:D107"/>
    <mergeCell ref="E107:G107"/>
    <mergeCell ref="H107:L107"/>
    <mergeCell ref="C108:D108"/>
    <mergeCell ref="E108:G108"/>
    <mergeCell ref="H108:L108"/>
    <mergeCell ref="C109:D109"/>
    <mergeCell ref="E109:G109"/>
    <mergeCell ref="H109:L109"/>
    <mergeCell ref="C110:D110"/>
    <mergeCell ref="E110:G110"/>
    <mergeCell ref="H110:L110"/>
    <mergeCell ref="C111:D111"/>
    <mergeCell ref="E111:G111"/>
    <mergeCell ref="H111:L111"/>
    <mergeCell ref="C112:D112"/>
    <mergeCell ref="E112:G112"/>
    <mergeCell ref="H112:L112"/>
    <mergeCell ref="C113:D113"/>
    <mergeCell ref="E113:G113"/>
    <mergeCell ref="H113:L113"/>
    <mergeCell ref="C114:D114"/>
    <mergeCell ref="E114:G114"/>
    <mergeCell ref="H114:L114"/>
    <mergeCell ref="C115:D115"/>
    <mergeCell ref="E115:G115"/>
    <mergeCell ref="H115:L115"/>
    <mergeCell ref="C116:D116"/>
    <mergeCell ref="E116:G116"/>
    <mergeCell ref="H116:L116"/>
    <mergeCell ref="C117:D117"/>
    <mergeCell ref="E117:G117"/>
    <mergeCell ref="H117:L117"/>
    <mergeCell ref="C118:D118"/>
    <mergeCell ref="E118:G118"/>
    <mergeCell ref="H118:L118"/>
    <mergeCell ref="C119:D119"/>
    <mergeCell ref="E119:G119"/>
    <mergeCell ref="H119:L119"/>
    <mergeCell ref="C120:D120"/>
    <mergeCell ref="E120:G120"/>
    <mergeCell ref="H120:L120"/>
    <mergeCell ref="C121:D121"/>
    <mergeCell ref="E121:G121"/>
    <mergeCell ref="H121:L121"/>
    <mergeCell ref="C122:D122"/>
    <mergeCell ref="E122:G122"/>
    <mergeCell ref="H122:L122"/>
    <mergeCell ref="C123:D123"/>
    <mergeCell ref="E123:G123"/>
    <mergeCell ref="H123:L123"/>
    <mergeCell ref="C124:D124"/>
    <mergeCell ref="E124:G124"/>
    <mergeCell ref="H124:L124"/>
    <mergeCell ref="C125:D125"/>
    <mergeCell ref="E125:G125"/>
    <mergeCell ref="H125:L125"/>
    <mergeCell ref="C126:D126"/>
    <mergeCell ref="E126:G126"/>
    <mergeCell ref="H126:L126"/>
    <mergeCell ref="C127:D127"/>
    <mergeCell ref="E127:G127"/>
    <mergeCell ref="H127:L127"/>
    <mergeCell ref="C128:D128"/>
    <mergeCell ref="E128:G128"/>
    <mergeCell ref="H128:L128"/>
    <mergeCell ref="C129:D129"/>
    <mergeCell ref="E129:G129"/>
    <mergeCell ref="H129:L129"/>
    <mergeCell ref="C130:D130"/>
    <mergeCell ref="E130:G130"/>
    <mergeCell ref="H130:L130"/>
    <mergeCell ref="C131:D131"/>
    <mergeCell ref="E131:G131"/>
    <mergeCell ref="H131:L131"/>
    <mergeCell ref="C132:D132"/>
    <mergeCell ref="E132:G132"/>
    <mergeCell ref="H132:L132"/>
    <mergeCell ref="C133:D133"/>
    <mergeCell ref="E133:G133"/>
    <mergeCell ref="H133:L133"/>
    <mergeCell ref="C134:D134"/>
    <mergeCell ref="E134:G134"/>
    <mergeCell ref="H134:L134"/>
    <mergeCell ref="C135:D135"/>
    <mergeCell ref="E135:G135"/>
    <mergeCell ref="H135:L135"/>
    <mergeCell ref="C136:D136"/>
    <mergeCell ref="E136:G136"/>
    <mergeCell ref="H136:L136"/>
    <mergeCell ref="C137:D137"/>
    <mergeCell ref="E137:G137"/>
    <mergeCell ref="H137:L137"/>
    <mergeCell ref="C138:D138"/>
    <mergeCell ref="E138:G138"/>
    <mergeCell ref="H138:L138"/>
    <mergeCell ref="C139:D139"/>
    <mergeCell ref="E139:G139"/>
    <mergeCell ref="H139:L139"/>
    <mergeCell ref="C140:D140"/>
    <mergeCell ref="E140:G140"/>
    <mergeCell ref="H140:L140"/>
    <mergeCell ref="C141:D141"/>
    <mergeCell ref="E141:G141"/>
    <mergeCell ref="H141:L141"/>
    <mergeCell ref="C142:D142"/>
    <mergeCell ref="E142:G142"/>
    <mergeCell ref="H142:L142"/>
    <mergeCell ref="C143:D143"/>
    <mergeCell ref="E143:G143"/>
    <mergeCell ref="H143:L143"/>
    <mergeCell ref="C144:D144"/>
    <mergeCell ref="E144:G144"/>
    <mergeCell ref="H144:L144"/>
    <mergeCell ref="C145:D145"/>
    <mergeCell ref="E145:G145"/>
    <mergeCell ref="H145:L145"/>
    <mergeCell ref="C146:D146"/>
    <mergeCell ref="E146:G146"/>
    <mergeCell ref="H146:L146"/>
    <mergeCell ref="C147:D147"/>
    <mergeCell ref="E147:G147"/>
    <mergeCell ref="H147:L147"/>
    <mergeCell ref="C148:D148"/>
    <mergeCell ref="E148:G148"/>
    <mergeCell ref="H148:L148"/>
    <mergeCell ref="C149:D149"/>
    <mergeCell ref="E149:G149"/>
    <mergeCell ref="H149:L149"/>
    <mergeCell ref="C150:D150"/>
    <mergeCell ref="E150:G150"/>
    <mergeCell ref="H150:L150"/>
    <mergeCell ref="C151:D151"/>
    <mergeCell ref="E151:G151"/>
    <mergeCell ref="H151:L151"/>
    <mergeCell ref="C152:D152"/>
    <mergeCell ref="E152:G152"/>
    <mergeCell ref="H152:L152"/>
    <mergeCell ref="C153:D153"/>
    <mergeCell ref="E153:G153"/>
    <mergeCell ref="H153:L153"/>
    <mergeCell ref="C154:D154"/>
    <mergeCell ref="E154:G154"/>
    <mergeCell ref="H154:L154"/>
    <mergeCell ref="C155:D155"/>
    <mergeCell ref="E155:G155"/>
    <mergeCell ref="H155:L155"/>
    <mergeCell ref="C156:D156"/>
    <mergeCell ref="E156:G156"/>
    <mergeCell ref="H156:L156"/>
    <mergeCell ref="C157:D157"/>
    <mergeCell ref="E157:G157"/>
    <mergeCell ref="H157:L157"/>
    <mergeCell ref="C158:D158"/>
    <mergeCell ref="E158:G158"/>
    <mergeCell ref="H158:L158"/>
    <mergeCell ref="C159:D159"/>
    <mergeCell ref="E159:G159"/>
    <mergeCell ref="H159:L159"/>
    <mergeCell ref="H163:L163"/>
    <mergeCell ref="C160:D160"/>
    <mergeCell ref="E160:G160"/>
    <mergeCell ref="H160:L160"/>
    <mergeCell ref="C161:D161"/>
    <mergeCell ref="E161:G161"/>
    <mergeCell ref="H161:L161"/>
    <mergeCell ref="H166:L166"/>
    <mergeCell ref="C164:D164"/>
    <mergeCell ref="E164:G164"/>
    <mergeCell ref="H164:L164"/>
    <mergeCell ref="H165:L165"/>
    <mergeCell ref="C162:D162"/>
    <mergeCell ref="E162:G162"/>
    <mergeCell ref="H162:L162"/>
    <mergeCell ref="C163:D163"/>
    <mergeCell ref="E163:G163"/>
    <mergeCell ref="C169:D169"/>
    <mergeCell ref="E169:G169"/>
    <mergeCell ref="H169:L169"/>
    <mergeCell ref="C170:D170"/>
    <mergeCell ref="E170:G170"/>
    <mergeCell ref="H170:L170"/>
    <mergeCell ref="C171:D171"/>
    <mergeCell ref="E171:G171"/>
    <mergeCell ref="H171:L171"/>
    <mergeCell ref="C172:D172"/>
    <mergeCell ref="E172:G172"/>
    <mergeCell ref="H172:L172"/>
    <mergeCell ref="C173:D173"/>
    <mergeCell ref="E173:G173"/>
    <mergeCell ref="H173:L173"/>
    <mergeCell ref="C174:D174"/>
    <mergeCell ref="E174:G174"/>
    <mergeCell ref="H174:L174"/>
    <mergeCell ref="C175:D175"/>
    <mergeCell ref="E175:G175"/>
    <mergeCell ref="H175:L175"/>
    <mergeCell ref="C176:D176"/>
    <mergeCell ref="E176:G176"/>
    <mergeCell ref="H176:L176"/>
    <mergeCell ref="C177:D177"/>
    <mergeCell ref="E177:G177"/>
    <mergeCell ref="H177:L177"/>
    <mergeCell ref="C178:D178"/>
    <mergeCell ref="E178:G178"/>
    <mergeCell ref="H178:L178"/>
    <mergeCell ref="C179:D179"/>
    <mergeCell ref="E179:G179"/>
    <mergeCell ref="H179:L179"/>
    <mergeCell ref="C180:D180"/>
    <mergeCell ref="E180:G180"/>
    <mergeCell ref="H180:L180"/>
    <mergeCell ref="C181:D181"/>
    <mergeCell ref="E181:G181"/>
    <mergeCell ref="H181:L181"/>
    <mergeCell ref="C182:D182"/>
    <mergeCell ref="E182:G182"/>
    <mergeCell ref="H182:L182"/>
    <mergeCell ref="C183:D183"/>
    <mergeCell ref="E183:G183"/>
    <mergeCell ref="H183:L183"/>
    <mergeCell ref="C184:D184"/>
    <mergeCell ref="E184:G184"/>
    <mergeCell ref="H184:L184"/>
    <mergeCell ref="C185:D185"/>
    <mergeCell ref="E185:G185"/>
    <mergeCell ref="H185:L185"/>
    <mergeCell ref="C186:D186"/>
    <mergeCell ref="E186:G186"/>
    <mergeCell ref="H186:L186"/>
    <mergeCell ref="C187:D187"/>
    <mergeCell ref="E187:G187"/>
    <mergeCell ref="H187:L187"/>
    <mergeCell ref="C188:D188"/>
    <mergeCell ref="E188:G188"/>
    <mergeCell ref="H188:L188"/>
    <mergeCell ref="H191:L191"/>
    <mergeCell ref="H192:L192"/>
    <mergeCell ref="H193:L193"/>
    <mergeCell ref="A191:E191"/>
    <mergeCell ref="F191:G191"/>
    <mergeCell ref="C189:D189"/>
    <mergeCell ref="E189:G189"/>
    <mergeCell ref="H189:L189"/>
    <mergeCell ref="H190:L190"/>
    <mergeCell ref="E190:G190"/>
    <mergeCell ref="A195:L195"/>
    <mergeCell ref="A165:E165"/>
    <mergeCell ref="F165:G165"/>
    <mergeCell ref="A166:D166"/>
    <mergeCell ref="E166:G166"/>
    <mergeCell ref="A167:L167"/>
    <mergeCell ref="C168:D168"/>
    <mergeCell ref="E168:G168"/>
    <mergeCell ref="H168:L168"/>
    <mergeCell ref="C190:D190"/>
    <mergeCell ref="A192:D192"/>
    <mergeCell ref="E192:G192"/>
    <mergeCell ref="A193:G193"/>
    <mergeCell ref="A194:D194"/>
    <mergeCell ref="E194:G194"/>
    <mergeCell ref="H194:L194"/>
  </mergeCells>
  <printOptions/>
  <pageMargins left="0.75" right="0.75" top="1" bottom="1" header="0.5118055555555555" footer="0.511805555555555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8"/>
  <sheetViews>
    <sheetView view="pageLayout" workbookViewId="0" topLeftCell="A1">
      <selection activeCell="H20" sqref="H20"/>
    </sheetView>
  </sheetViews>
  <sheetFormatPr defaultColWidth="9.33203125" defaultRowHeight="11.25"/>
  <cols>
    <col min="1" max="1" width="5.83203125" style="36" customWidth="1"/>
    <col min="2" max="2" width="5" style="12" customWidth="1"/>
    <col min="3" max="3" width="6.66015625" style="12" customWidth="1"/>
    <col min="4" max="4" width="13.16015625" style="12" customWidth="1"/>
    <col min="5" max="5" width="7.83203125" style="12" customWidth="1"/>
    <col min="6" max="6" width="22.16015625" style="12" customWidth="1"/>
    <col min="7" max="7" width="29.83203125" style="12" customWidth="1"/>
    <col min="8" max="8" width="15.66015625" style="12" customWidth="1"/>
    <col min="9" max="9" width="9.33203125" style="36" customWidth="1"/>
    <col min="10" max="16384" width="9.33203125" style="12" customWidth="1"/>
  </cols>
  <sheetData>
    <row r="1" spans="1:9" ht="12.75">
      <c r="A1" s="13"/>
      <c r="B1" s="37"/>
      <c r="C1" s="37"/>
      <c r="D1" s="37"/>
      <c r="E1" s="37"/>
      <c r="F1" s="37"/>
      <c r="G1" s="203"/>
      <c r="H1" s="204" t="s">
        <v>490</v>
      </c>
      <c r="I1" s="37"/>
    </row>
    <row r="2" spans="1:9" ht="12.75">
      <c r="A2" s="13"/>
      <c r="B2" s="37"/>
      <c r="C2" s="37"/>
      <c r="D2" s="37"/>
      <c r="E2" s="37"/>
      <c r="F2" s="37"/>
      <c r="G2" s="205"/>
      <c r="H2" s="206" t="s">
        <v>678</v>
      </c>
      <c r="I2" s="37"/>
    </row>
    <row r="3" spans="1:9" ht="12.75">
      <c r="A3" s="13"/>
      <c r="B3" s="37"/>
      <c r="C3" s="37"/>
      <c r="D3" s="37"/>
      <c r="E3" s="37"/>
      <c r="F3" s="37"/>
      <c r="G3" s="37"/>
      <c r="H3" s="206" t="s">
        <v>679</v>
      </c>
      <c r="I3" s="37"/>
    </row>
    <row r="4" spans="1:9" ht="17.25" customHeight="1">
      <c r="A4" s="13"/>
      <c r="B4" s="366" t="s">
        <v>491</v>
      </c>
      <c r="C4" s="366"/>
      <c r="D4" s="366"/>
      <c r="E4" s="366"/>
      <c r="F4" s="366"/>
      <c r="G4" s="366"/>
      <c r="H4" s="366"/>
      <c r="I4" s="37"/>
    </row>
    <row r="5" spans="1:8" ht="12.75">
      <c r="A5" s="13"/>
      <c r="B5" s="37"/>
      <c r="C5" s="37"/>
      <c r="D5" s="37"/>
      <c r="E5" s="37"/>
      <c r="F5" s="138"/>
      <c r="G5" s="138"/>
      <c r="H5" s="207" t="s">
        <v>1</v>
      </c>
    </row>
    <row r="6" spans="1:8" ht="92.25" customHeight="1">
      <c r="A6" s="13"/>
      <c r="B6" s="140" t="s">
        <v>283</v>
      </c>
      <c r="C6" s="140" t="s">
        <v>2</v>
      </c>
      <c r="D6" s="140" t="s">
        <v>3</v>
      </c>
      <c r="E6" s="140" t="s">
        <v>4</v>
      </c>
      <c r="F6" s="141" t="s">
        <v>492</v>
      </c>
      <c r="G6" s="140" t="s">
        <v>493</v>
      </c>
      <c r="H6" s="141" t="s">
        <v>494</v>
      </c>
    </row>
    <row r="7" spans="1:8" ht="12.75">
      <c r="A7" s="13"/>
      <c r="B7" s="208">
        <v>1</v>
      </c>
      <c r="C7" s="208">
        <v>2</v>
      </c>
      <c r="D7" s="208">
        <v>3</v>
      </c>
      <c r="E7" s="208">
        <v>4</v>
      </c>
      <c r="F7" s="208">
        <v>5</v>
      </c>
      <c r="G7" s="208">
        <v>6</v>
      </c>
      <c r="H7" s="208">
        <v>7</v>
      </c>
    </row>
    <row r="8" spans="1:8" ht="12.75" customHeight="1">
      <c r="A8" s="13"/>
      <c r="B8" s="367" t="s">
        <v>495</v>
      </c>
      <c r="C8" s="367"/>
      <c r="D8" s="367"/>
      <c r="E8" s="367"/>
      <c r="F8" s="367"/>
      <c r="G8" s="209"/>
      <c r="H8" s="210"/>
    </row>
    <row r="9" spans="1:8" ht="42" customHeight="1">
      <c r="A9" s="13"/>
      <c r="B9" s="208" t="s">
        <v>297</v>
      </c>
      <c r="C9" s="208">
        <v>600</v>
      </c>
      <c r="D9" s="208">
        <v>60004</v>
      </c>
      <c r="E9" s="208">
        <v>2650</v>
      </c>
      <c r="F9" s="211" t="s">
        <v>496</v>
      </c>
      <c r="G9" s="212" t="s">
        <v>497</v>
      </c>
      <c r="H9" s="213">
        <v>450000</v>
      </c>
    </row>
    <row r="10" spans="1:8" ht="12.75" customHeight="1">
      <c r="A10" s="13"/>
      <c r="B10" s="347" t="s">
        <v>352</v>
      </c>
      <c r="C10" s="347"/>
      <c r="D10" s="347"/>
      <c r="E10" s="347"/>
      <c r="F10" s="347"/>
      <c r="G10" s="214"/>
      <c r="H10" s="215">
        <f>SUM(H9:H9)</f>
        <v>450000</v>
      </c>
    </row>
    <row r="11" spans="2:8" ht="12.75">
      <c r="B11" s="13"/>
      <c r="C11" s="13"/>
      <c r="D11" s="13"/>
      <c r="E11" s="13"/>
      <c r="F11" s="13"/>
      <c r="G11" s="13"/>
      <c r="H11" s="13"/>
    </row>
    <row r="12" spans="2:8" ht="12.75">
      <c r="B12" s="36"/>
      <c r="C12" s="36"/>
      <c r="D12" s="36"/>
      <c r="E12" s="36"/>
      <c r="F12" s="36"/>
      <c r="G12" s="36"/>
      <c r="H12" s="36"/>
    </row>
    <row r="13" spans="2:8" ht="12.75">
      <c r="B13" s="36"/>
      <c r="C13" s="36"/>
      <c r="D13" s="36"/>
      <c r="E13" s="36"/>
      <c r="F13" s="36"/>
      <c r="G13" s="36"/>
      <c r="H13" s="36"/>
    </row>
    <row r="14" spans="2:8" ht="12.75">
      <c r="B14" s="36"/>
      <c r="C14" s="36"/>
      <c r="D14" s="36"/>
      <c r="E14" s="36"/>
      <c r="F14" s="36"/>
      <c r="G14" s="36"/>
      <c r="H14" s="36"/>
    </row>
    <row r="15" spans="2:8" ht="12.75">
      <c r="B15" s="36"/>
      <c r="C15" s="36"/>
      <c r="D15" s="36"/>
      <c r="E15" s="36"/>
      <c r="F15" s="36"/>
      <c r="G15" s="36"/>
      <c r="H15" s="36"/>
    </row>
    <row r="16" spans="2:8" ht="12.75">
      <c r="B16" s="36"/>
      <c r="C16" s="36"/>
      <c r="D16" s="36"/>
      <c r="E16" s="36"/>
      <c r="F16" s="36"/>
      <c r="G16" s="36"/>
      <c r="H16" s="36"/>
    </row>
    <row r="17" spans="2:8" ht="12.75">
      <c r="B17" s="36"/>
      <c r="C17" s="36"/>
      <c r="D17" s="36"/>
      <c r="E17" s="36"/>
      <c r="F17" s="36"/>
      <c r="G17" s="36"/>
      <c r="H17" s="36"/>
    </row>
    <row r="18" spans="2:8" ht="12.75">
      <c r="B18" s="36"/>
      <c r="C18" s="36"/>
      <c r="D18" s="36"/>
      <c r="E18" s="36"/>
      <c r="F18" s="36"/>
      <c r="G18" s="36"/>
      <c r="H18" s="36"/>
    </row>
  </sheetData>
  <sheetProtection selectLockedCells="1" selectUnlockedCells="1"/>
  <mergeCells count="3">
    <mergeCell ref="B4:H4"/>
    <mergeCell ref="B8:F8"/>
    <mergeCell ref="B10:F10"/>
  </mergeCells>
  <printOptions/>
  <pageMargins left="0.7" right="0.7" top="0.75" bottom="0.75" header="0.5118055555555555" footer="0.5118055555555555"/>
  <pageSetup fitToHeight="1" fitToWidth="1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F20"/>
  <sheetViews>
    <sheetView view="pageLayout" workbookViewId="0" topLeftCell="A1">
      <selection activeCell="G7" sqref="G7"/>
    </sheetView>
  </sheetViews>
  <sheetFormatPr defaultColWidth="9.33203125" defaultRowHeight="11.25"/>
  <cols>
    <col min="1" max="2" width="9.33203125" style="12" customWidth="1"/>
    <col min="3" max="3" width="13.16015625" style="12" customWidth="1"/>
    <col min="4" max="4" width="23.16015625" style="12" customWidth="1"/>
    <col min="5" max="5" width="22.16015625" style="12" customWidth="1"/>
    <col min="6" max="6" width="18.5" style="12" customWidth="1"/>
    <col min="7" max="16384" width="9.33203125" style="12" customWidth="1"/>
  </cols>
  <sheetData>
    <row r="1" spans="1:6" ht="12.75">
      <c r="A1" s="11"/>
      <c r="B1" s="11"/>
      <c r="C1" s="11"/>
      <c r="D1" s="11"/>
      <c r="E1" s="11"/>
      <c r="F1" s="11"/>
    </row>
    <row r="2" spans="1:6" ht="12.75" customHeight="1">
      <c r="A2" s="360" t="s">
        <v>498</v>
      </c>
      <c r="B2" s="360"/>
      <c r="C2" s="360"/>
      <c r="D2" s="360"/>
      <c r="E2" s="360"/>
      <c r="F2" s="360"/>
    </row>
    <row r="3" spans="1:6" ht="12.75">
      <c r="A3" s="37"/>
      <c r="B3" s="37"/>
      <c r="C3" s="37"/>
      <c r="D3" s="138"/>
      <c r="E3" s="138"/>
      <c r="F3" s="207" t="s">
        <v>1</v>
      </c>
    </row>
    <row r="4" spans="1:6" ht="51" customHeight="1">
      <c r="A4" s="216" t="s">
        <v>283</v>
      </c>
      <c r="B4" s="216" t="s">
        <v>2</v>
      </c>
      <c r="C4" s="216" t="s">
        <v>3</v>
      </c>
      <c r="D4" s="217" t="s">
        <v>492</v>
      </c>
      <c r="E4" s="216" t="s">
        <v>493</v>
      </c>
      <c r="F4" s="217" t="s">
        <v>499</v>
      </c>
    </row>
    <row r="5" spans="1:6" ht="12.75">
      <c r="A5" s="218">
        <v>1</v>
      </c>
      <c r="B5" s="218">
        <v>2</v>
      </c>
      <c r="C5" s="218">
        <v>3</v>
      </c>
      <c r="D5" s="218">
        <v>4</v>
      </c>
      <c r="E5" s="218">
        <v>5</v>
      </c>
      <c r="F5" s="218">
        <v>6</v>
      </c>
    </row>
    <row r="6" spans="1:6" ht="21" customHeight="1">
      <c r="A6" s="368" t="s">
        <v>500</v>
      </c>
      <c r="B6" s="368"/>
      <c r="C6" s="368"/>
      <c r="D6" s="368"/>
      <c r="E6" s="368"/>
      <c r="F6" s="219">
        <f>SUM(F7)</f>
        <v>420000</v>
      </c>
    </row>
    <row r="7" spans="1:6" ht="72">
      <c r="A7" s="184" t="s">
        <v>297</v>
      </c>
      <c r="B7" s="184">
        <v>921</v>
      </c>
      <c r="C7" s="184">
        <v>92113</v>
      </c>
      <c r="D7" s="220" t="s">
        <v>501</v>
      </c>
      <c r="E7" s="221" t="s">
        <v>502</v>
      </c>
      <c r="F7" s="222">
        <v>420000</v>
      </c>
    </row>
    <row r="8" spans="1:6" ht="27.75" customHeight="1">
      <c r="A8" s="368" t="s">
        <v>503</v>
      </c>
      <c r="B8" s="368"/>
      <c r="C8" s="368"/>
      <c r="D8" s="368"/>
      <c r="E8" s="368"/>
      <c r="F8" s="219">
        <f>SUM(F9:F13)</f>
        <v>3038402</v>
      </c>
    </row>
    <row r="9" spans="1:6" ht="30.75" customHeight="1">
      <c r="A9" s="184" t="s">
        <v>297</v>
      </c>
      <c r="B9" s="184">
        <v>801</v>
      </c>
      <c r="C9" s="184">
        <v>80115</v>
      </c>
      <c r="D9" s="220" t="s">
        <v>504</v>
      </c>
      <c r="E9" s="220" t="s">
        <v>505</v>
      </c>
      <c r="F9" s="222">
        <v>1385000</v>
      </c>
    </row>
    <row r="10" spans="1:6" ht="31.5" customHeight="1">
      <c r="A10" s="184" t="s">
        <v>365</v>
      </c>
      <c r="B10" s="184">
        <v>801</v>
      </c>
      <c r="C10" s="184">
        <v>80116</v>
      </c>
      <c r="D10" s="220" t="s">
        <v>504</v>
      </c>
      <c r="E10" s="220" t="s">
        <v>505</v>
      </c>
      <c r="F10" s="222">
        <v>1110000</v>
      </c>
    </row>
    <row r="11" spans="1:6" ht="31.5" customHeight="1">
      <c r="A11" s="184" t="s">
        <v>366</v>
      </c>
      <c r="B11" s="184">
        <v>801</v>
      </c>
      <c r="C11" s="184">
        <v>80120</v>
      </c>
      <c r="D11" s="220" t="s">
        <v>504</v>
      </c>
      <c r="E11" s="220" t="s">
        <v>505</v>
      </c>
      <c r="F11" s="222">
        <v>54000</v>
      </c>
    </row>
    <row r="12" spans="1:6" ht="57.75" customHeight="1">
      <c r="A12" s="184" t="s">
        <v>368</v>
      </c>
      <c r="B12" s="184">
        <v>853</v>
      </c>
      <c r="C12" s="184">
        <v>85311</v>
      </c>
      <c r="D12" s="220" t="s">
        <v>506</v>
      </c>
      <c r="E12" s="220" t="s">
        <v>145</v>
      </c>
      <c r="F12" s="222">
        <v>304722</v>
      </c>
    </row>
    <row r="13" spans="1:6" ht="67.5" customHeight="1">
      <c r="A13" s="184" t="s">
        <v>369</v>
      </c>
      <c r="B13" s="184">
        <v>853</v>
      </c>
      <c r="C13" s="184">
        <v>85311</v>
      </c>
      <c r="D13" s="220" t="s">
        <v>507</v>
      </c>
      <c r="E13" s="220" t="s">
        <v>145</v>
      </c>
      <c r="F13" s="222">
        <v>184680</v>
      </c>
    </row>
    <row r="14" spans="1:6" ht="28.5" customHeight="1">
      <c r="A14" s="369" t="s">
        <v>352</v>
      </c>
      <c r="B14" s="369"/>
      <c r="C14" s="369"/>
      <c r="D14" s="369"/>
      <c r="E14" s="223"/>
      <c r="F14" s="224">
        <f>(F6+F8)</f>
        <v>3458402</v>
      </c>
    </row>
    <row r="15" spans="1:6" ht="12.75">
      <c r="A15" s="11"/>
      <c r="B15" s="11"/>
      <c r="C15" s="11"/>
      <c r="D15" s="11"/>
      <c r="E15" s="11"/>
      <c r="F15" s="11"/>
    </row>
    <row r="16" spans="1:6" ht="12.75">
      <c r="A16" s="11"/>
      <c r="B16" s="11"/>
      <c r="C16" s="11"/>
      <c r="D16" s="11"/>
      <c r="E16" s="11"/>
      <c r="F16" s="11"/>
    </row>
    <row r="17" spans="1:6" ht="12.75">
      <c r="A17" s="11"/>
      <c r="B17" s="11"/>
      <c r="C17" s="11"/>
      <c r="D17" s="11"/>
      <c r="E17" s="11"/>
      <c r="F17" s="11"/>
    </row>
    <row r="18" spans="1:6" ht="12.75">
      <c r="A18" s="11"/>
      <c r="B18" s="11"/>
      <c r="C18" s="11"/>
      <c r="D18" s="11"/>
      <c r="E18" s="11"/>
      <c r="F18" s="11"/>
    </row>
    <row r="19" spans="1:6" ht="12.75">
      <c r="A19" s="11"/>
      <c r="B19" s="11"/>
      <c r="C19" s="11"/>
      <c r="D19" s="11"/>
      <c r="E19" s="11"/>
      <c r="F19" s="11"/>
    </row>
    <row r="20" spans="1:6" ht="12.75">
      <c r="A20" s="11"/>
      <c r="B20" s="11"/>
      <c r="C20" s="11"/>
      <c r="D20" s="11"/>
      <c r="E20" s="11"/>
      <c r="F20" s="11"/>
    </row>
  </sheetData>
  <sheetProtection selectLockedCells="1" selectUnlockedCells="1"/>
  <mergeCells count="4">
    <mergeCell ref="A2:F2"/>
    <mergeCell ref="A6:E6"/>
    <mergeCell ref="A8:E8"/>
    <mergeCell ref="A14:D14"/>
  </mergeCells>
  <printOptions/>
  <pageMargins left="0.75" right="0.75" top="1.0729166666666665" bottom="1" header="0.5" footer="0.5118055555555555"/>
  <pageSetup orientation="portrait" paperSize="9" r:id="rId1"/>
  <headerFooter alignWithMargins="0">
    <oddHeader>&amp;RZałącznik nr &amp;A
do uchwały Rady Powiatu w Opatowie nr  LXXIII.124.2022
z dnia 29 grudnia 2022 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F33"/>
  <sheetViews>
    <sheetView view="pageLayout" workbookViewId="0" topLeftCell="A1">
      <selection activeCell="G7" sqref="G7"/>
    </sheetView>
  </sheetViews>
  <sheetFormatPr defaultColWidth="9.33203125" defaultRowHeight="11.25"/>
  <cols>
    <col min="1" max="1" width="5.5" style="12" customWidth="1"/>
    <col min="2" max="2" width="9.33203125" style="12" customWidth="1"/>
    <col min="3" max="3" width="12.33203125" style="12" customWidth="1"/>
    <col min="4" max="4" width="27" style="12" customWidth="1"/>
    <col min="5" max="5" width="28.33203125" style="12" customWidth="1"/>
    <col min="6" max="6" width="17.16015625" style="12" customWidth="1"/>
    <col min="7" max="16384" width="9.33203125" style="12" customWidth="1"/>
  </cols>
  <sheetData>
    <row r="1" spans="1:6" ht="12.75">
      <c r="A1" s="8"/>
      <c r="B1" s="8"/>
      <c r="C1" s="8"/>
      <c r="D1" s="8"/>
      <c r="E1" s="8"/>
      <c r="F1" s="8"/>
    </row>
    <row r="2" spans="1:6" ht="12.75" customHeight="1">
      <c r="A2" s="360" t="s">
        <v>508</v>
      </c>
      <c r="B2" s="360"/>
      <c r="C2" s="360"/>
      <c r="D2" s="360"/>
      <c r="E2" s="360"/>
      <c r="F2" s="360"/>
    </row>
    <row r="3" spans="1:6" ht="12.75">
      <c r="A3" s="37"/>
      <c r="B3" s="37"/>
      <c r="C3" s="37"/>
      <c r="D3" s="138"/>
      <c r="E3" s="138"/>
      <c r="F3" s="207" t="s">
        <v>1</v>
      </c>
    </row>
    <row r="4" spans="1:6" ht="43.5" customHeight="1">
      <c r="A4" s="216" t="s">
        <v>283</v>
      </c>
      <c r="B4" s="216" t="s">
        <v>2</v>
      </c>
      <c r="C4" s="216" t="s">
        <v>3</v>
      </c>
      <c r="D4" s="217" t="s">
        <v>492</v>
      </c>
      <c r="E4" s="216" t="s">
        <v>493</v>
      </c>
      <c r="F4" s="217" t="s">
        <v>499</v>
      </c>
    </row>
    <row r="5" spans="1:6" ht="12.75">
      <c r="A5" s="218">
        <v>1</v>
      </c>
      <c r="B5" s="218">
        <v>2</v>
      </c>
      <c r="C5" s="218">
        <v>3</v>
      </c>
      <c r="D5" s="218">
        <v>4</v>
      </c>
      <c r="E5" s="218">
        <v>5</v>
      </c>
      <c r="F5" s="218">
        <v>6</v>
      </c>
    </row>
    <row r="6" spans="1:6" ht="26.25" customHeight="1">
      <c r="A6" s="368" t="s">
        <v>500</v>
      </c>
      <c r="B6" s="368"/>
      <c r="C6" s="368"/>
      <c r="D6" s="368"/>
      <c r="E6" s="368"/>
      <c r="F6" s="225">
        <f>SUM(F7:F11)</f>
        <v>830444</v>
      </c>
    </row>
    <row r="7" spans="1:6" ht="103.5" customHeight="1">
      <c r="A7" s="172" t="s">
        <v>297</v>
      </c>
      <c r="B7" s="184">
        <v>630</v>
      </c>
      <c r="C7" s="184">
        <v>63095</v>
      </c>
      <c r="D7" s="220" t="s">
        <v>509</v>
      </c>
      <c r="E7" s="226" t="s">
        <v>510</v>
      </c>
      <c r="F7" s="227">
        <v>200000</v>
      </c>
    </row>
    <row r="8" spans="1:6" ht="55.5" customHeight="1">
      <c r="A8" s="172" t="s">
        <v>365</v>
      </c>
      <c r="B8" s="184">
        <v>853</v>
      </c>
      <c r="C8" s="184">
        <v>85311</v>
      </c>
      <c r="D8" s="220" t="s">
        <v>511</v>
      </c>
      <c r="E8" s="220" t="s">
        <v>145</v>
      </c>
      <c r="F8" s="222">
        <v>36934</v>
      </c>
    </row>
    <row r="9" spans="1:6" ht="55.5" customHeight="1">
      <c r="A9" s="172" t="s">
        <v>366</v>
      </c>
      <c r="B9" s="184">
        <v>853</v>
      </c>
      <c r="C9" s="184">
        <v>85311</v>
      </c>
      <c r="D9" s="220" t="s">
        <v>512</v>
      </c>
      <c r="E9" s="220" t="s">
        <v>145</v>
      </c>
      <c r="F9" s="222">
        <v>12312</v>
      </c>
    </row>
    <row r="10" spans="1:6" ht="43.5" customHeight="1">
      <c r="A10" s="172" t="s">
        <v>368</v>
      </c>
      <c r="B10" s="172">
        <v>855</v>
      </c>
      <c r="C10" s="172">
        <v>85508</v>
      </c>
      <c r="D10" s="220" t="s">
        <v>513</v>
      </c>
      <c r="E10" s="220" t="s">
        <v>514</v>
      </c>
      <c r="F10" s="227">
        <v>551198</v>
      </c>
    </row>
    <row r="11" spans="1:6" ht="33.75" customHeight="1">
      <c r="A11" s="172" t="s">
        <v>369</v>
      </c>
      <c r="B11" s="172">
        <v>921</v>
      </c>
      <c r="C11" s="172">
        <v>92116</v>
      </c>
      <c r="D11" s="220" t="s">
        <v>515</v>
      </c>
      <c r="E11" s="220" t="s">
        <v>516</v>
      </c>
      <c r="F11" s="227">
        <v>30000</v>
      </c>
    </row>
    <row r="12" spans="1:6" ht="33.75" customHeight="1">
      <c r="A12" s="368" t="s">
        <v>503</v>
      </c>
      <c r="B12" s="368"/>
      <c r="C12" s="368"/>
      <c r="D12" s="368"/>
      <c r="E12" s="368"/>
      <c r="F12" s="228">
        <f>SUM(F13:F13)</f>
        <v>64020</v>
      </c>
    </row>
    <row r="13" spans="1:6" ht="47.25" customHeight="1">
      <c r="A13" s="172" t="s">
        <v>297</v>
      </c>
      <c r="B13" s="172">
        <v>755</v>
      </c>
      <c r="C13" s="172">
        <v>75515</v>
      </c>
      <c r="D13" s="220" t="s">
        <v>517</v>
      </c>
      <c r="E13" s="220" t="s">
        <v>518</v>
      </c>
      <c r="F13" s="227">
        <v>64020</v>
      </c>
    </row>
    <row r="14" spans="1:6" ht="21" customHeight="1">
      <c r="A14" s="347" t="s">
        <v>352</v>
      </c>
      <c r="B14" s="347"/>
      <c r="C14" s="347"/>
      <c r="D14" s="347"/>
      <c r="E14" s="229"/>
      <c r="F14" s="230">
        <f>SUM(F6+F12)</f>
        <v>894464</v>
      </c>
    </row>
    <row r="15" spans="1:6" ht="12.75">
      <c r="A15" s="11"/>
      <c r="B15" s="11"/>
      <c r="C15" s="11"/>
      <c r="D15" s="11"/>
      <c r="E15" s="11"/>
      <c r="F15" s="11"/>
    </row>
    <row r="16" spans="1:6" ht="12.75">
      <c r="A16" s="11"/>
      <c r="B16" s="11"/>
      <c r="C16" s="11"/>
      <c r="D16" s="11"/>
      <c r="E16" s="11"/>
      <c r="F16" s="11"/>
    </row>
    <row r="17" spans="1:6" ht="12.75">
      <c r="A17" s="11"/>
      <c r="B17" s="11"/>
      <c r="C17" s="11"/>
      <c r="D17" s="11"/>
      <c r="E17" s="11"/>
      <c r="F17" s="11"/>
    </row>
    <row r="18" spans="1:6" ht="12.75">
      <c r="A18" s="11"/>
      <c r="B18" s="11"/>
      <c r="C18" s="11"/>
      <c r="D18" s="11"/>
      <c r="E18" s="11"/>
      <c r="F18" s="11"/>
    </row>
    <row r="19" spans="1:6" ht="12.75">
      <c r="A19" s="11"/>
      <c r="B19" s="11"/>
      <c r="C19" s="11"/>
      <c r="D19" s="11"/>
      <c r="E19" s="11"/>
      <c r="F19" s="11"/>
    </row>
    <row r="20" spans="1:6" ht="12.75">
      <c r="A20" s="11"/>
      <c r="B20" s="11"/>
      <c r="C20" s="11"/>
      <c r="D20" s="11"/>
      <c r="E20" s="11"/>
      <c r="F20" s="11"/>
    </row>
    <row r="21" spans="1:6" ht="12.75">
      <c r="A21" s="11"/>
      <c r="B21" s="11"/>
      <c r="C21" s="11"/>
      <c r="D21" s="11"/>
      <c r="E21" s="11"/>
      <c r="F21" s="11"/>
    </row>
    <row r="22" spans="1:6" ht="12.75">
      <c r="A22" s="11"/>
      <c r="B22" s="11"/>
      <c r="C22" s="11"/>
      <c r="D22" s="11"/>
      <c r="E22" s="11"/>
      <c r="F22" s="11"/>
    </row>
    <row r="23" spans="1:6" ht="12.75">
      <c r="A23" s="11"/>
      <c r="B23" s="11"/>
      <c r="C23" s="11"/>
      <c r="D23" s="11"/>
      <c r="E23" s="11"/>
      <c r="F23" s="11"/>
    </row>
    <row r="24" spans="1:6" ht="12.75">
      <c r="A24" s="11"/>
      <c r="B24" s="11"/>
      <c r="C24" s="11"/>
      <c r="D24" s="11"/>
      <c r="E24" s="11"/>
      <c r="F24" s="11"/>
    </row>
    <row r="25" spans="1:6" ht="12.75">
      <c r="A25" s="11"/>
      <c r="B25" s="11"/>
      <c r="C25" s="11"/>
      <c r="D25" s="11"/>
      <c r="E25" s="11"/>
      <c r="F25" s="11"/>
    </row>
    <row r="26" spans="1:6" ht="12.75">
      <c r="A26" s="11"/>
      <c r="B26" s="11"/>
      <c r="C26" s="11"/>
      <c r="D26" s="11"/>
      <c r="E26" s="11"/>
      <c r="F26" s="11"/>
    </row>
    <row r="27" spans="1:6" ht="12.75">
      <c r="A27" s="11"/>
      <c r="B27" s="11"/>
      <c r="C27" s="11"/>
      <c r="D27" s="11"/>
      <c r="E27" s="11"/>
      <c r="F27" s="11"/>
    </row>
    <row r="28" spans="1:6" ht="12.75">
      <c r="A28" s="11"/>
      <c r="B28" s="11"/>
      <c r="C28" s="11"/>
      <c r="D28" s="11"/>
      <c r="E28" s="11"/>
      <c r="F28" s="11"/>
    </row>
    <row r="29" spans="1:6" ht="12.75">
      <c r="A29" s="11"/>
      <c r="B29" s="11"/>
      <c r="C29" s="11"/>
      <c r="D29" s="11"/>
      <c r="E29" s="11"/>
      <c r="F29" s="11"/>
    </row>
    <row r="30" spans="1:6" ht="12.75">
      <c r="A30" s="11"/>
      <c r="B30" s="11"/>
      <c r="C30" s="11"/>
      <c r="D30" s="11"/>
      <c r="E30" s="11"/>
      <c r="F30" s="11"/>
    </row>
    <row r="31" spans="1:6" ht="12.75">
      <c r="A31" s="11"/>
      <c r="B31" s="11"/>
      <c r="C31" s="11"/>
      <c r="D31" s="11"/>
      <c r="E31" s="11"/>
      <c r="F31" s="11"/>
    </row>
    <row r="32" spans="1:6" ht="12.75">
      <c r="A32" s="11"/>
      <c r="B32" s="11"/>
      <c r="C32" s="11"/>
      <c r="D32" s="11"/>
      <c r="E32" s="11"/>
      <c r="F32" s="11"/>
    </row>
    <row r="33" spans="1:6" ht="12.75">
      <c r="A33" s="11"/>
      <c r="B33" s="11"/>
      <c r="C33" s="11"/>
      <c r="D33" s="11"/>
      <c r="E33" s="11"/>
      <c r="F33" s="11"/>
    </row>
  </sheetData>
  <sheetProtection selectLockedCells="1" selectUnlockedCells="1"/>
  <mergeCells count="4">
    <mergeCell ref="A2:F2"/>
    <mergeCell ref="A6:E6"/>
    <mergeCell ref="A12:E12"/>
    <mergeCell ref="A14:D14"/>
  </mergeCells>
  <printOptions/>
  <pageMargins left="0.75" right="0.75" top="1.09375" bottom="1" header="0.5" footer="0.5118055555555555"/>
  <pageSetup orientation="portrait" paperSize="9" r:id="rId1"/>
  <headerFooter alignWithMargins="0">
    <oddHeader>&amp;RZałącznik nr &amp;A
do uchwały Rady Powiatu w Opatowie nr  LXXIII.124.2022
z dnia 29 grudnia 2022 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3"/>
  <sheetViews>
    <sheetView zoomScalePageLayoutView="0" workbookViewId="0" topLeftCell="B1">
      <selection activeCell="J30" sqref="J30:J32"/>
    </sheetView>
  </sheetViews>
  <sheetFormatPr defaultColWidth="9.33203125" defaultRowHeight="11.25"/>
  <cols>
    <col min="1" max="1" width="9.33203125" style="12" customWidth="1"/>
    <col min="2" max="2" width="5.5" style="12" customWidth="1"/>
    <col min="3" max="3" width="25.83203125" style="12" customWidth="1"/>
    <col min="4" max="4" width="8.83203125" style="12" customWidth="1"/>
    <col min="5" max="5" width="12" style="12" customWidth="1"/>
    <col min="6" max="6" width="13.33203125" style="12" customWidth="1"/>
    <col min="7" max="7" width="13.5" style="12" customWidth="1"/>
    <col min="8" max="8" width="12.83203125" style="12" customWidth="1"/>
    <col min="9" max="9" width="12.16015625" style="12" customWidth="1"/>
    <col min="10" max="10" width="11.16015625" style="12" customWidth="1"/>
    <col min="11" max="11" width="13.5" style="12" customWidth="1"/>
    <col min="12" max="12" width="10" style="12" customWidth="1"/>
    <col min="13" max="13" width="11.83203125" style="12" customWidth="1"/>
    <col min="14" max="16384" width="9.33203125" style="12" customWidth="1"/>
  </cols>
  <sheetData>
    <row r="1" spans="1:14" ht="12.75">
      <c r="A1" s="36"/>
      <c r="B1" s="36"/>
      <c r="C1" s="36"/>
      <c r="D1" s="36"/>
      <c r="E1" s="36"/>
      <c r="F1" s="36"/>
      <c r="G1" s="36"/>
      <c r="H1" s="36"/>
      <c r="I1" s="36"/>
      <c r="J1" s="37"/>
      <c r="K1" s="37"/>
      <c r="L1" s="37"/>
      <c r="M1" s="38" t="s">
        <v>519</v>
      </c>
      <c r="N1" s="37"/>
    </row>
    <row r="2" spans="1:14" ht="12.75">
      <c r="A2" s="36"/>
      <c r="B2" s="13"/>
      <c r="C2" s="13"/>
      <c r="D2" s="13"/>
      <c r="E2" s="13"/>
      <c r="F2" s="13"/>
      <c r="G2" s="13"/>
      <c r="H2" s="13"/>
      <c r="I2" s="13"/>
      <c r="J2" s="37"/>
      <c r="K2" s="37"/>
      <c r="L2" s="37"/>
      <c r="M2" s="206" t="s">
        <v>680</v>
      </c>
      <c r="N2" s="37"/>
    </row>
    <row r="3" spans="1:14" ht="12.75">
      <c r="A3" s="36"/>
      <c r="B3" s="13"/>
      <c r="C3" s="13"/>
      <c r="D3" s="13"/>
      <c r="E3" s="13"/>
      <c r="F3" s="13"/>
      <c r="G3" s="13"/>
      <c r="H3" s="13"/>
      <c r="I3" s="13"/>
      <c r="J3" s="37"/>
      <c r="K3" s="37"/>
      <c r="L3" s="37"/>
      <c r="M3" s="204" t="s">
        <v>679</v>
      </c>
      <c r="N3" s="37"/>
    </row>
    <row r="4" spans="1:14" ht="12.75">
      <c r="A4" s="36"/>
      <c r="B4" s="13"/>
      <c r="C4" s="13"/>
      <c r="D4" s="13"/>
      <c r="E4" s="13"/>
      <c r="F4" s="13"/>
      <c r="G4" s="13"/>
      <c r="H4" s="13"/>
      <c r="I4" s="13"/>
      <c r="J4" s="37"/>
      <c r="K4" s="37"/>
      <c r="L4" s="37"/>
      <c r="M4" s="206"/>
      <c r="N4" s="37"/>
    </row>
    <row r="5" spans="1:14" ht="17.25" customHeight="1">
      <c r="A5" s="36"/>
      <c r="B5" s="372" t="s">
        <v>520</v>
      </c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6"/>
    </row>
    <row r="6" spans="1:14" ht="13.5" customHeight="1">
      <c r="A6" s="36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36"/>
    </row>
    <row r="7" spans="1:14" ht="12.75">
      <c r="A7" s="36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207" t="s">
        <v>1</v>
      </c>
      <c r="N7" s="36"/>
    </row>
    <row r="8" spans="1:15" s="27" customFormat="1" ht="15" customHeight="1">
      <c r="A8" s="39"/>
      <c r="B8" s="347" t="s">
        <v>283</v>
      </c>
      <c r="C8" s="347" t="s">
        <v>521</v>
      </c>
      <c r="D8" s="348" t="s">
        <v>2</v>
      </c>
      <c r="E8" s="348" t="s">
        <v>3</v>
      </c>
      <c r="F8" s="348" t="s">
        <v>522</v>
      </c>
      <c r="G8" s="348"/>
      <c r="H8" s="348"/>
      <c r="I8" s="348"/>
      <c r="J8" s="348"/>
      <c r="K8" s="348" t="s">
        <v>523</v>
      </c>
      <c r="L8" s="348"/>
      <c r="M8" s="348"/>
      <c r="N8" s="39"/>
      <c r="O8" s="39"/>
    </row>
    <row r="9" spans="1:15" s="27" customFormat="1" ht="25.5" customHeight="1">
      <c r="A9" s="39"/>
      <c r="B9" s="347"/>
      <c r="C9" s="347"/>
      <c r="D9" s="348"/>
      <c r="E9" s="348"/>
      <c r="F9" s="348" t="s">
        <v>524</v>
      </c>
      <c r="G9" s="370" t="s">
        <v>525</v>
      </c>
      <c r="H9" s="370"/>
      <c r="I9" s="370"/>
      <c r="J9" s="370"/>
      <c r="K9" s="348" t="s">
        <v>524</v>
      </c>
      <c r="L9" s="370" t="s">
        <v>526</v>
      </c>
      <c r="M9" s="370"/>
      <c r="N9" s="39"/>
      <c r="O9" s="39"/>
    </row>
    <row r="10" spans="1:15" s="27" customFormat="1" ht="23.25" customHeight="1">
      <c r="A10" s="39"/>
      <c r="B10" s="347"/>
      <c r="C10" s="347"/>
      <c r="D10" s="348"/>
      <c r="E10" s="348"/>
      <c r="F10" s="348"/>
      <c r="G10" s="348" t="s">
        <v>527</v>
      </c>
      <c r="H10" s="358" t="s">
        <v>528</v>
      </c>
      <c r="I10" s="358" t="s">
        <v>529</v>
      </c>
      <c r="J10" s="358" t="s">
        <v>530</v>
      </c>
      <c r="K10" s="348"/>
      <c r="L10" s="348" t="s">
        <v>531</v>
      </c>
      <c r="M10" s="371" t="s">
        <v>176</v>
      </c>
      <c r="N10" s="39"/>
      <c r="O10" s="39"/>
    </row>
    <row r="11" spans="1:15" s="27" customFormat="1" ht="35.25" customHeight="1">
      <c r="A11" s="39"/>
      <c r="B11" s="347"/>
      <c r="C11" s="347"/>
      <c r="D11" s="348"/>
      <c r="E11" s="348"/>
      <c r="F11" s="348"/>
      <c r="G11" s="348"/>
      <c r="H11" s="358"/>
      <c r="I11" s="358"/>
      <c r="J11" s="358"/>
      <c r="K11" s="348"/>
      <c r="L11" s="348"/>
      <c r="M11" s="371"/>
      <c r="N11" s="39"/>
      <c r="O11" s="39"/>
    </row>
    <row r="12" spans="1:15" ht="7.5" customHeight="1">
      <c r="A12" s="36"/>
      <c r="B12" s="233">
        <v>1</v>
      </c>
      <c r="C12" s="233">
        <v>2</v>
      </c>
      <c r="D12" s="233">
        <v>3</v>
      </c>
      <c r="E12" s="233">
        <v>4</v>
      </c>
      <c r="F12" s="233">
        <v>5</v>
      </c>
      <c r="G12" s="233">
        <v>7</v>
      </c>
      <c r="H12" s="233">
        <v>6</v>
      </c>
      <c r="I12" s="233">
        <v>7</v>
      </c>
      <c r="J12" s="233">
        <v>8</v>
      </c>
      <c r="K12" s="233">
        <v>9</v>
      </c>
      <c r="L12" s="233">
        <v>10</v>
      </c>
      <c r="M12" s="233">
        <v>11</v>
      </c>
      <c r="N12" s="36"/>
      <c r="O12" s="36"/>
    </row>
    <row r="13" spans="1:15" ht="36" customHeight="1">
      <c r="A13" s="36"/>
      <c r="B13" s="234" t="s">
        <v>297</v>
      </c>
      <c r="C13" s="235" t="s">
        <v>496</v>
      </c>
      <c r="D13" s="234">
        <v>600</v>
      </c>
      <c r="E13" s="236">
        <v>60004</v>
      </c>
      <c r="F13" s="237">
        <v>3314400</v>
      </c>
      <c r="G13" s="237">
        <v>450000</v>
      </c>
      <c r="H13" s="237">
        <v>0</v>
      </c>
      <c r="I13" s="237">
        <v>0</v>
      </c>
      <c r="J13" s="237">
        <v>0</v>
      </c>
      <c r="K13" s="237">
        <v>3314400</v>
      </c>
      <c r="L13" s="237">
        <v>0</v>
      </c>
      <c r="M13" s="237">
        <v>0</v>
      </c>
      <c r="N13" s="36"/>
      <c r="O13" s="36"/>
    </row>
    <row r="14" spans="1:15" s="41" customFormat="1" ht="21.75" customHeight="1">
      <c r="A14" s="40"/>
      <c r="B14" s="350" t="s">
        <v>352</v>
      </c>
      <c r="C14" s="350"/>
      <c r="D14" s="143"/>
      <c r="E14" s="143"/>
      <c r="F14" s="238">
        <f aca="true" t="shared" si="0" ref="F14:M14">SUM(F13:F13)</f>
        <v>3314400</v>
      </c>
      <c r="G14" s="238">
        <f t="shared" si="0"/>
        <v>450000</v>
      </c>
      <c r="H14" s="238">
        <f t="shared" si="0"/>
        <v>0</v>
      </c>
      <c r="I14" s="238">
        <f t="shared" si="0"/>
        <v>0</v>
      </c>
      <c r="J14" s="238">
        <f t="shared" si="0"/>
        <v>0</v>
      </c>
      <c r="K14" s="238">
        <f t="shared" si="0"/>
        <v>3314400</v>
      </c>
      <c r="L14" s="238">
        <f t="shared" si="0"/>
        <v>0</v>
      </c>
      <c r="M14" s="238">
        <f t="shared" si="0"/>
        <v>0</v>
      </c>
      <c r="N14" s="40"/>
      <c r="O14" s="40"/>
    </row>
    <row r="15" spans="1:15" ht="4.5" customHeight="1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6"/>
      <c r="O15" s="36"/>
    </row>
    <row r="16" spans="1:15" ht="12.75">
      <c r="A16" s="36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36"/>
      <c r="O16" s="36"/>
    </row>
    <row r="17" spans="1:15" ht="12.7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12.7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2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3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</sheetData>
  <sheetProtection selectLockedCells="1" selectUnlockedCells="1"/>
  <mergeCells count="18">
    <mergeCell ref="B5:M5"/>
    <mergeCell ref="B8:B11"/>
    <mergeCell ref="C8:C11"/>
    <mergeCell ref="D8:D11"/>
    <mergeCell ref="E8:E11"/>
    <mergeCell ref="F8:J8"/>
    <mergeCell ref="K8:M8"/>
    <mergeCell ref="F9:F11"/>
    <mergeCell ref="G9:J9"/>
    <mergeCell ref="K9:K11"/>
    <mergeCell ref="B14:C14"/>
    <mergeCell ref="L9:M9"/>
    <mergeCell ref="G10:G11"/>
    <mergeCell ref="H10:H11"/>
    <mergeCell ref="I10:I11"/>
    <mergeCell ref="J10:J11"/>
    <mergeCell ref="L10:L11"/>
    <mergeCell ref="M10:M11"/>
  </mergeCells>
  <printOptions horizontalCentered="1"/>
  <pageMargins left="0.31527777777777777" right="0.5118055555555555" top="0.5" bottom="0.7875" header="0.5118055555555555" footer="0.5118055555555555"/>
  <pageSetup fitToHeight="1" fitToWidth="1" orientation="landscape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H15"/>
  <sheetViews>
    <sheetView view="pageLayout" workbookViewId="0" topLeftCell="A1">
      <selection activeCell="J9" sqref="J9"/>
    </sheetView>
  </sheetViews>
  <sheetFormatPr defaultColWidth="9.33203125" defaultRowHeight="11.25"/>
  <cols>
    <col min="1" max="1" width="5.5" style="12" customWidth="1"/>
    <col min="2" max="2" width="22" style="12" customWidth="1"/>
    <col min="3" max="3" width="8.66015625" style="12" customWidth="1"/>
    <col min="4" max="4" width="11" style="12" customWidth="1"/>
    <col min="5" max="5" width="16" style="12" customWidth="1"/>
    <col min="6" max="7" width="14.83203125" style="12" customWidth="1"/>
    <col min="8" max="8" width="15.33203125" style="12" customWidth="1"/>
    <col min="9" max="16384" width="9.33203125" style="12" customWidth="1"/>
  </cols>
  <sheetData>
    <row r="1" spans="1:8" ht="35.25" customHeight="1">
      <c r="A1" s="373" t="s">
        <v>532</v>
      </c>
      <c r="B1" s="373"/>
      <c r="C1" s="373"/>
      <c r="D1" s="373"/>
      <c r="E1" s="373"/>
      <c r="F1" s="373"/>
      <c r="G1" s="373"/>
      <c r="H1" s="373"/>
    </row>
    <row r="2" spans="1:8" ht="17.25">
      <c r="A2" s="374"/>
      <c r="B2" s="374"/>
      <c r="C2" s="374"/>
      <c r="D2" s="374"/>
      <c r="E2" s="374"/>
      <c r="F2" s="374"/>
      <c r="G2" s="374"/>
      <c r="H2" s="374"/>
    </row>
    <row r="3" spans="1:8" ht="12.75">
      <c r="A3" s="22"/>
      <c r="B3" s="22"/>
      <c r="C3" s="22"/>
      <c r="D3" s="22"/>
      <c r="E3" s="22"/>
      <c r="F3" s="22"/>
      <c r="G3" s="22"/>
      <c r="H3" s="239" t="s">
        <v>1</v>
      </c>
    </row>
    <row r="4" spans="1:8" s="27" customFormat="1" ht="55.5" customHeight="1">
      <c r="A4" s="140" t="s">
        <v>283</v>
      </c>
      <c r="B4" s="140" t="s">
        <v>521</v>
      </c>
      <c r="C4" s="141" t="s">
        <v>2</v>
      </c>
      <c r="D4" s="232" t="s">
        <v>3</v>
      </c>
      <c r="E4" s="141" t="s">
        <v>533</v>
      </c>
      <c r="F4" s="141" t="s">
        <v>534</v>
      </c>
      <c r="G4" s="141" t="s">
        <v>535</v>
      </c>
      <c r="H4" s="141" t="s">
        <v>536</v>
      </c>
    </row>
    <row r="5" spans="1:8" ht="7.5" customHeight="1">
      <c r="A5" s="218">
        <v>1</v>
      </c>
      <c r="B5" s="218">
        <v>2</v>
      </c>
      <c r="C5" s="218">
        <v>3</v>
      </c>
      <c r="D5" s="218">
        <v>4</v>
      </c>
      <c r="E5" s="218">
        <v>5</v>
      </c>
      <c r="F5" s="218">
        <v>6</v>
      </c>
      <c r="G5" s="218">
        <v>7</v>
      </c>
      <c r="H5" s="218">
        <v>8</v>
      </c>
    </row>
    <row r="6" spans="1:8" ht="33.75" customHeight="1">
      <c r="A6" s="240" t="s">
        <v>297</v>
      </c>
      <c r="B6" s="241" t="s">
        <v>537</v>
      </c>
      <c r="C6" s="240">
        <v>801</v>
      </c>
      <c r="D6" s="240">
        <v>80115</v>
      </c>
      <c r="E6" s="242">
        <v>0</v>
      </c>
      <c r="F6" s="243">
        <v>105000</v>
      </c>
      <c r="G6" s="243">
        <v>105000</v>
      </c>
      <c r="H6" s="242">
        <v>0</v>
      </c>
    </row>
    <row r="7" spans="1:8" ht="21.75" customHeight="1">
      <c r="A7" s="240"/>
      <c r="B7" s="241"/>
      <c r="C7" s="240">
        <v>854</v>
      </c>
      <c r="D7" s="240">
        <v>85410</v>
      </c>
      <c r="E7" s="242">
        <v>0</v>
      </c>
      <c r="F7" s="243">
        <v>915000</v>
      </c>
      <c r="G7" s="243">
        <v>915000</v>
      </c>
      <c r="H7" s="242">
        <v>0</v>
      </c>
    </row>
    <row r="8" spans="1:8" ht="21.75" customHeight="1">
      <c r="A8" s="240"/>
      <c r="B8" s="241"/>
      <c r="C8" s="240"/>
      <c r="D8" s="240">
        <v>85417</v>
      </c>
      <c r="E8" s="242">
        <v>0</v>
      </c>
      <c r="F8" s="243">
        <v>10000</v>
      </c>
      <c r="G8" s="243">
        <v>10000</v>
      </c>
      <c r="H8" s="242">
        <v>0</v>
      </c>
    </row>
    <row r="9" spans="1:8" ht="30" customHeight="1">
      <c r="A9" s="240" t="s">
        <v>365</v>
      </c>
      <c r="B9" s="241" t="s">
        <v>538</v>
      </c>
      <c r="C9" s="240">
        <v>801</v>
      </c>
      <c r="D9" s="240">
        <v>80120</v>
      </c>
      <c r="E9" s="242">
        <v>0</v>
      </c>
      <c r="F9" s="243">
        <v>160700</v>
      </c>
      <c r="G9" s="243">
        <v>160700</v>
      </c>
      <c r="H9" s="242">
        <v>0</v>
      </c>
    </row>
    <row r="10" spans="1:8" ht="31.5" customHeight="1">
      <c r="A10" s="240" t="s">
        <v>366</v>
      </c>
      <c r="B10" s="241" t="s">
        <v>539</v>
      </c>
      <c r="C10" s="240">
        <v>801</v>
      </c>
      <c r="D10" s="240">
        <v>80115</v>
      </c>
      <c r="E10" s="242">
        <v>0</v>
      </c>
      <c r="F10" s="243">
        <v>30800</v>
      </c>
      <c r="G10" s="243">
        <v>30800</v>
      </c>
      <c r="H10" s="242">
        <v>0</v>
      </c>
    </row>
    <row r="11" spans="1:8" ht="31.5" customHeight="1">
      <c r="A11" s="240"/>
      <c r="B11" s="241"/>
      <c r="C11" s="240">
        <v>801</v>
      </c>
      <c r="D11" s="240">
        <v>80148</v>
      </c>
      <c r="E11" s="242">
        <v>0</v>
      </c>
      <c r="F11" s="243">
        <v>359100</v>
      </c>
      <c r="G11" s="243">
        <v>359100</v>
      </c>
      <c r="H11" s="242">
        <v>0</v>
      </c>
    </row>
    <row r="12" spans="1:8" ht="21.75" customHeight="1">
      <c r="A12" s="244"/>
      <c r="B12" s="245"/>
      <c r="C12" s="244">
        <v>854</v>
      </c>
      <c r="D12" s="244">
        <v>85410</v>
      </c>
      <c r="E12" s="246">
        <v>0</v>
      </c>
      <c r="F12" s="247">
        <v>40000</v>
      </c>
      <c r="G12" s="247">
        <v>40000</v>
      </c>
      <c r="H12" s="246">
        <v>0</v>
      </c>
    </row>
    <row r="13" spans="1:8" s="41" customFormat="1" ht="21.75" customHeight="1">
      <c r="A13" s="347" t="s">
        <v>352</v>
      </c>
      <c r="B13" s="347"/>
      <c r="C13" s="248"/>
      <c r="D13" s="248"/>
      <c r="E13" s="249">
        <f>SUM(E6:E10)</f>
        <v>0</v>
      </c>
      <c r="F13" s="250">
        <f>SUM(F6:F12)</f>
        <v>1620600</v>
      </c>
      <c r="G13" s="250">
        <f>SUM(G6:G12)</f>
        <v>1620600</v>
      </c>
      <c r="H13" s="249">
        <f>SUM(H6:H10)</f>
        <v>0</v>
      </c>
    </row>
    <row r="14" spans="1:8" ht="4.5" customHeight="1">
      <c r="A14" s="11"/>
      <c r="B14" s="11"/>
      <c r="C14" s="11"/>
      <c r="D14" s="11"/>
      <c r="E14" s="11"/>
      <c r="F14" s="11"/>
      <c r="G14" s="11"/>
      <c r="H14" s="11"/>
    </row>
    <row r="15" spans="1:8" ht="12.75">
      <c r="A15" s="11"/>
      <c r="B15" s="11"/>
      <c r="C15" s="11"/>
      <c r="D15" s="11"/>
      <c r="E15" s="11"/>
      <c r="F15" s="11"/>
      <c r="G15" s="11"/>
      <c r="H15" s="11"/>
    </row>
  </sheetData>
  <sheetProtection selectLockedCells="1" selectUnlockedCells="1"/>
  <mergeCells count="3">
    <mergeCell ref="A1:H1"/>
    <mergeCell ref="A2:H2"/>
    <mergeCell ref="A13:B13"/>
  </mergeCells>
  <printOptions horizontalCentered="1"/>
  <pageMargins left="0.5118055555555555" right="0.5118055555555555" top="1.1979166666666665" bottom="0.7875" header="0.5118055555555555" footer="0.5118055555555555"/>
  <pageSetup orientation="portrait" paperSize="9" r:id="rId1"/>
  <headerFooter alignWithMargins="0">
    <oddHeader xml:space="preserve">&amp;R&amp;9Załącznik nr 14
do uchwały Rady Powiatu w Opatowie nr  LXXIII.124.2022
z dnia 29 grudnia 2022 r.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Z98"/>
  <sheetViews>
    <sheetView zoomScalePageLayoutView="0" workbookViewId="0" topLeftCell="A1">
      <selection activeCell="AE8" sqref="AE8"/>
    </sheetView>
  </sheetViews>
  <sheetFormatPr defaultColWidth="9.33203125" defaultRowHeight="11.25"/>
  <cols>
    <col min="1" max="1" width="5" style="1" customWidth="1"/>
    <col min="2" max="2" width="6.5" style="1" customWidth="1"/>
    <col min="3" max="3" width="3.16015625" style="1" customWidth="1"/>
    <col min="4" max="4" width="10.33203125" style="1" customWidth="1"/>
    <col min="5" max="5" width="0" style="1" hidden="1" customWidth="1"/>
    <col min="6" max="6" width="3.5" style="1" customWidth="1"/>
    <col min="7" max="7" width="6.5" style="1" customWidth="1"/>
    <col min="8" max="8" width="11.16015625" style="1" customWidth="1"/>
    <col min="9" max="9" width="10.66015625" style="1" customWidth="1"/>
    <col min="10" max="10" width="11.16015625" style="1" customWidth="1"/>
    <col min="11" max="11" width="10.16015625" style="1" customWidth="1"/>
    <col min="12" max="12" width="10.66015625" style="1" customWidth="1"/>
    <col min="13" max="13" width="8.66015625" style="1" customWidth="1"/>
    <col min="14" max="14" width="9.83203125" style="1" customWidth="1"/>
    <col min="15" max="15" width="8" style="1" customWidth="1"/>
    <col min="16" max="16" width="7" style="1" customWidth="1"/>
    <col min="17" max="17" width="9.66015625" style="1" customWidth="1"/>
    <col min="18" max="18" width="11.16015625" style="1" customWidth="1"/>
    <col min="19" max="19" width="5.16015625" style="1" customWidth="1"/>
    <col min="20" max="20" width="3.66015625" style="1" customWidth="1"/>
    <col min="21" max="21" width="7.66015625" style="1" customWidth="1"/>
    <col min="22" max="22" width="3.16015625" style="1" customWidth="1"/>
    <col min="23" max="23" width="3.33203125" style="1" customWidth="1"/>
    <col min="24" max="24" width="7" style="1" customWidth="1"/>
    <col min="25" max="25" width="4.16015625" style="1" customWidth="1"/>
    <col min="26" max="26" width="2.5" style="1" customWidth="1"/>
    <col min="27" max="16384" width="9.33203125" style="1" customWidth="1"/>
  </cols>
  <sheetData>
    <row r="1" spans="1:23" ht="7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6" ht="32.2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4"/>
      <c r="M2" s="4"/>
      <c r="N2" s="297" t="s">
        <v>675</v>
      </c>
      <c r="O2" s="297"/>
      <c r="P2" s="297"/>
      <c r="Q2" s="297"/>
      <c r="R2" s="297"/>
      <c r="S2" s="297"/>
      <c r="T2" s="297"/>
      <c r="U2" s="297"/>
      <c r="V2" s="297"/>
      <c r="W2" s="297"/>
      <c r="X2" s="4"/>
      <c r="Y2" s="4"/>
      <c r="Z2" s="4"/>
    </row>
    <row r="3" spans="1:23" ht="7.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95"/>
    </row>
    <row r="4" spans="1:23" ht="16.5" customHeight="1">
      <c r="A4" s="298" t="s">
        <v>186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104"/>
      <c r="W4" s="95"/>
    </row>
    <row r="5" spans="1:23" ht="15" customHeight="1">
      <c r="A5" s="95"/>
      <c r="B5" s="299"/>
      <c r="C5" s="299"/>
      <c r="D5" s="105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104"/>
      <c r="W5" s="95"/>
    </row>
    <row r="6" spans="1:23" ht="12.75" customHeight="1">
      <c r="A6" s="285" t="s">
        <v>2</v>
      </c>
      <c r="B6" s="285" t="s">
        <v>3</v>
      </c>
      <c r="C6" s="285" t="s">
        <v>187</v>
      </c>
      <c r="D6" s="289" t="s">
        <v>5</v>
      </c>
      <c r="E6" s="290"/>
      <c r="F6" s="289" t="s">
        <v>188</v>
      </c>
      <c r="G6" s="290"/>
      <c r="H6" s="287" t="s">
        <v>189</v>
      </c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88"/>
    </row>
    <row r="7" spans="1:23" ht="12.75" customHeight="1">
      <c r="A7" s="295"/>
      <c r="B7" s="295"/>
      <c r="C7" s="295"/>
      <c r="D7" s="301"/>
      <c r="E7" s="302"/>
      <c r="F7" s="301"/>
      <c r="G7" s="302"/>
      <c r="H7" s="285" t="s">
        <v>190</v>
      </c>
      <c r="I7" s="287" t="s">
        <v>191</v>
      </c>
      <c r="J7" s="296"/>
      <c r="K7" s="296"/>
      <c r="L7" s="296"/>
      <c r="M7" s="296"/>
      <c r="N7" s="296"/>
      <c r="O7" s="296"/>
      <c r="P7" s="288"/>
      <c r="Q7" s="285" t="s">
        <v>192</v>
      </c>
      <c r="R7" s="287" t="s">
        <v>191</v>
      </c>
      <c r="S7" s="296"/>
      <c r="T7" s="296"/>
      <c r="U7" s="296"/>
      <c r="V7" s="296"/>
      <c r="W7" s="288"/>
    </row>
    <row r="8" spans="1:23" ht="12.75" customHeight="1">
      <c r="A8" s="295"/>
      <c r="B8" s="295"/>
      <c r="C8" s="295"/>
      <c r="D8" s="301"/>
      <c r="E8" s="302"/>
      <c r="F8" s="301"/>
      <c r="G8" s="302"/>
      <c r="H8" s="295"/>
      <c r="I8" s="285" t="s">
        <v>193</v>
      </c>
      <c r="J8" s="287" t="s">
        <v>191</v>
      </c>
      <c r="K8" s="288"/>
      <c r="L8" s="285" t="s">
        <v>194</v>
      </c>
      <c r="M8" s="285" t="s">
        <v>195</v>
      </c>
      <c r="N8" s="285" t="s">
        <v>196</v>
      </c>
      <c r="O8" s="285" t="s">
        <v>197</v>
      </c>
      <c r="P8" s="285" t="s">
        <v>198</v>
      </c>
      <c r="Q8" s="295"/>
      <c r="R8" s="285" t="s">
        <v>199</v>
      </c>
      <c r="S8" s="287" t="s">
        <v>200</v>
      </c>
      <c r="T8" s="288"/>
      <c r="U8" s="285" t="s">
        <v>201</v>
      </c>
      <c r="V8" s="289" t="s">
        <v>202</v>
      </c>
      <c r="W8" s="290"/>
    </row>
    <row r="9" spans="1:23" ht="57" customHeight="1">
      <c r="A9" s="286"/>
      <c r="B9" s="286"/>
      <c r="C9" s="286"/>
      <c r="D9" s="291"/>
      <c r="E9" s="292"/>
      <c r="F9" s="291"/>
      <c r="G9" s="292"/>
      <c r="H9" s="286"/>
      <c r="I9" s="286"/>
      <c r="J9" s="251" t="s">
        <v>203</v>
      </c>
      <c r="K9" s="106" t="s">
        <v>204</v>
      </c>
      <c r="L9" s="286"/>
      <c r="M9" s="286"/>
      <c r="N9" s="286"/>
      <c r="O9" s="286"/>
      <c r="P9" s="286"/>
      <c r="Q9" s="286"/>
      <c r="R9" s="286"/>
      <c r="S9" s="293" t="s">
        <v>205</v>
      </c>
      <c r="T9" s="294"/>
      <c r="U9" s="286"/>
      <c r="V9" s="291"/>
      <c r="W9" s="292"/>
    </row>
    <row r="10" spans="1:23" ht="24.75" customHeight="1">
      <c r="A10" s="252" t="s">
        <v>13</v>
      </c>
      <c r="B10" s="252" t="s">
        <v>625</v>
      </c>
      <c r="C10" s="252" t="s">
        <v>625</v>
      </c>
      <c r="D10" s="281" t="s">
        <v>14</v>
      </c>
      <c r="E10" s="281"/>
      <c r="F10" s="282">
        <v>106500</v>
      </c>
      <c r="G10" s="282"/>
      <c r="H10" s="253">
        <v>106500</v>
      </c>
      <c r="I10" s="253">
        <v>103500</v>
      </c>
      <c r="J10" s="253">
        <v>17000</v>
      </c>
      <c r="K10" s="253">
        <v>86500</v>
      </c>
      <c r="L10" s="253">
        <v>0</v>
      </c>
      <c r="M10" s="253">
        <v>3000</v>
      </c>
      <c r="N10" s="253">
        <v>0</v>
      </c>
      <c r="O10" s="253">
        <v>0</v>
      </c>
      <c r="P10" s="253">
        <v>0</v>
      </c>
      <c r="Q10" s="253">
        <v>0</v>
      </c>
      <c r="R10" s="253">
        <v>0</v>
      </c>
      <c r="S10" s="282">
        <v>0</v>
      </c>
      <c r="T10" s="282"/>
      <c r="U10" s="253">
        <v>0</v>
      </c>
      <c r="V10" s="282">
        <v>0</v>
      </c>
      <c r="W10" s="282"/>
    </row>
    <row r="11" spans="1:23" ht="34.5" customHeight="1">
      <c r="A11" s="252" t="s">
        <v>625</v>
      </c>
      <c r="B11" s="252" t="s">
        <v>17</v>
      </c>
      <c r="C11" s="252" t="s">
        <v>625</v>
      </c>
      <c r="D11" s="281" t="s">
        <v>18</v>
      </c>
      <c r="E11" s="281"/>
      <c r="F11" s="282">
        <v>60000</v>
      </c>
      <c r="G11" s="282"/>
      <c r="H11" s="253">
        <v>60000</v>
      </c>
      <c r="I11" s="253">
        <v>60000</v>
      </c>
      <c r="J11" s="253">
        <v>0</v>
      </c>
      <c r="K11" s="253">
        <v>60000</v>
      </c>
      <c r="L11" s="253">
        <v>0</v>
      </c>
      <c r="M11" s="253">
        <v>0</v>
      </c>
      <c r="N11" s="253">
        <v>0</v>
      </c>
      <c r="O11" s="253">
        <v>0</v>
      </c>
      <c r="P11" s="253">
        <v>0</v>
      </c>
      <c r="Q11" s="253">
        <v>0</v>
      </c>
      <c r="R11" s="253">
        <v>0</v>
      </c>
      <c r="S11" s="282">
        <v>0</v>
      </c>
      <c r="T11" s="282"/>
      <c r="U11" s="253">
        <v>0</v>
      </c>
      <c r="V11" s="282">
        <v>0</v>
      </c>
      <c r="W11" s="282"/>
    </row>
    <row r="12" spans="1:23" ht="17.25" customHeight="1">
      <c r="A12" s="252" t="s">
        <v>625</v>
      </c>
      <c r="B12" s="252" t="s">
        <v>206</v>
      </c>
      <c r="C12" s="252" t="s">
        <v>625</v>
      </c>
      <c r="D12" s="281" t="s">
        <v>37</v>
      </c>
      <c r="E12" s="281"/>
      <c r="F12" s="282">
        <v>46500</v>
      </c>
      <c r="G12" s="282"/>
      <c r="H12" s="253">
        <v>46500</v>
      </c>
      <c r="I12" s="253">
        <v>43500</v>
      </c>
      <c r="J12" s="253">
        <v>17000</v>
      </c>
      <c r="K12" s="253">
        <v>26500</v>
      </c>
      <c r="L12" s="253">
        <v>0</v>
      </c>
      <c r="M12" s="253">
        <v>3000</v>
      </c>
      <c r="N12" s="253">
        <v>0</v>
      </c>
      <c r="O12" s="253">
        <v>0</v>
      </c>
      <c r="P12" s="253">
        <v>0</v>
      </c>
      <c r="Q12" s="253">
        <v>0</v>
      </c>
      <c r="R12" s="253">
        <v>0</v>
      </c>
      <c r="S12" s="282">
        <v>0</v>
      </c>
      <c r="T12" s="282"/>
      <c r="U12" s="253">
        <v>0</v>
      </c>
      <c r="V12" s="282">
        <v>0</v>
      </c>
      <c r="W12" s="282"/>
    </row>
    <row r="13" spans="1:23" ht="18.75" customHeight="1">
      <c r="A13" s="252" t="s">
        <v>21</v>
      </c>
      <c r="B13" s="252" t="s">
        <v>625</v>
      </c>
      <c r="C13" s="252" t="s">
        <v>625</v>
      </c>
      <c r="D13" s="281" t="s">
        <v>22</v>
      </c>
      <c r="E13" s="281"/>
      <c r="F13" s="282">
        <v>137500</v>
      </c>
      <c r="G13" s="282"/>
      <c r="H13" s="253">
        <v>137500</v>
      </c>
      <c r="I13" s="253">
        <v>37500</v>
      </c>
      <c r="J13" s="253">
        <v>0</v>
      </c>
      <c r="K13" s="253">
        <v>37500</v>
      </c>
      <c r="L13" s="253">
        <v>0</v>
      </c>
      <c r="M13" s="253">
        <v>100000</v>
      </c>
      <c r="N13" s="253">
        <v>0</v>
      </c>
      <c r="O13" s="253">
        <v>0</v>
      </c>
      <c r="P13" s="253">
        <v>0</v>
      </c>
      <c r="Q13" s="253">
        <v>0</v>
      </c>
      <c r="R13" s="253">
        <v>0</v>
      </c>
      <c r="S13" s="282">
        <v>0</v>
      </c>
      <c r="T13" s="282"/>
      <c r="U13" s="253">
        <v>0</v>
      </c>
      <c r="V13" s="282">
        <v>0</v>
      </c>
      <c r="W13" s="282"/>
    </row>
    <row r="14" spans="1:23" ht="18.75" customHeight="1">
      <c r="A14" s="252" t="s">
        <v>625</v>
      </c>
      <c r="B14" s="252" t="s">
        <v>23</v>
      </c>
      <c r="C14" s="252" t="s">
        <v>625</v>
      </c>
      <c r="D14" s="281" t="s">
        <v>24</v>
      </c>
      <c r="E14" s="281"/>
      <c r="F14" s="282">
        <v>105000</v>
      </c>
      <c r="G14" s="282"/>
      <c r="H14" s="253">
        <v>105000</v>
      </c>
      <c r="I14" s="253">
        <v>5000</v>
      </c>
      <c r="J14" s="253">
        <v>0</v>
      </c>
      <c r="K14" s="253">
        <v>5000</v>
      </c>
      <c r="L14" s="253">
        <v>0</v>
      </c>
      <c r="M14" s="253">
        <v>100000</v>
      </c>
      <c r="N14" s="253">
        <v>0</v>
      </c>
      <c r="O14" s="253">
        <v>0</v>
      </c>
      <c r="P14" s="253">
        <v>0</v>
      </c>
      <c r="Q14" s="253">
        <v>0</v>
      </c>
      <c r="R14" s="253">
        <v>0</v>
      </c>
      <c r="S14" s="282">
        <v>0</v>
      </c>
      <c r="T14" s="282"/>
      <c r="U14" s="253">
        <v>0</v>
      </c>
      <c r="V14" s="282">
        <v>0</v>
      </c>
      <c r="W14" s="282"/>
    </row>
    <row r="15" spans="1:23" ht="18.75" customHeight="1">
      <c r="A15" s="252" t="s">
        <v>625</v>
      </c>
      <c r="B15" s="252" t="s">
        <v>207</v>
      </c>
      <c r="C15" s="252" t="s">
        <v>625</v>
      </c>
      <c r="D15" s="281" t="s">
        <v>208</v>
      </c>
      <c r="E15" s="281"/>
      <c r="F15" s="282">
        <v>32500</v>
      </c>
      <c r="G15" s="282"/>
      <c r="H15" s="253">
        <v>32500</v>
      </c>
      <c r="I15" s="253">
        <v>32500</v>
      </c>
      <c r="J15" s="253">
        <v>0</v>
      </c>
      <c r="K15" s="253">
        <v>32500</v>
      </c>
      <c r="L15" s="253">
        <v>0</v>
      </c>
      <c r="M15" s="253">
        <v>0</v>
      </c>
      <c r="N15" s="253">
        <v>0</v>
      </c>
      <c r="O15" s="253">
        <v>0</v>
      </c>
      <c r="P15" s="253">
        <v>0</v>
      </c>
      <c r="Q15" s="253">
        <v>0</v>
      </c>
      <c r="R15" s="253">
        <v>0</v>
      </c>
      <c r="S15" s="282">
        <v>0</v>
      </c>
      <c r="T15" s="282"/>
      <c r="U15" s="253">
        <v>0</v>
      </c>
      <c r="V15" s="282">
        <v>0</v>
      </c>
      <c r="W15" s="282"/>
    </row>
    <row r="16" spans="1:23" ht="19.5" customHeight="1">
      <c r="A16" s="252" t="s">
        <v>27</v>
      </c>
      <c r="B16" s="252" t="s">
        <v>625</v>
      </c>
      <c r="C16" s="252" t="s">
        <v>625</v>
      </c>
      <c r="D16" s="281" t="s">
        <v>28</v>
      </c>
      <c r="E16" s="281"/>
      <c r="F16" s="282">
        <v>9712677</v>
      </c>
      <c r="G16" s="282"/>
      <c r="H16" s="253">
        <v>5288470</v>
      </c>
      <c r="I16" s="253">
        <v>4838470</v>
      </c>
      <c r="J16" s="253">
        <v>2041</v>
      </c>
      <c r="K16" s="253">
        <v>4836429</v>
      </c>
      <c r="L16" s="253">
        <v>450000</v>
      </c>
      <c r="M16" s="253">
        <v>0</v>
      </c>
      <c r="N16" s="253">
        <v>0</v>
      </c>
      <c r="O16" s="253">
        <v>0</v>
      </c>
      <c r="P16" s="253">
        <v>0</v>
      </c>
      <c r="Q16" s="253">
        <v>4424207</v>
      </c>
      <c r="R16" s="253">
        <v>4424207</v>
      </c>
      <c r="S16" s="282">
        <v>0</v>
      </c>
      <c r="T16" s="282"/>
      <c r="U16" s="253">
        <v>0</v>
      </c>
      <c r="V16" s="282">
        <v>0</v>
      </c>
      <c r="W16" s="282"/>
    </row>
    <row r="17" spans="1:23" ht="20.25" customHeight="1">
      <c r="A17" s="252" t="s">
        <v>625</v>
      </c>
      <c r="B17" s="252" t="s">
        <v>29</v>
      </c>
      <c r="C17" s="252" t="s">
        <v>625</v>
      </c>
      <c r="D17" s="281" t="s">
        <v>30</v>
      </c>
      <c r="E17" s="281"/>
      <c r="F17" s="282">
        <v>2992802</v>
      </c>
      <c r="G17" s="282"/>
      <c r="H17" s="253">
        <v>2992802</v>
      </c>
      <c r="I17" s="253">
        <v>2542802</v>
      </c>
      <c r="J17" s="253">
        <v>0</v>
      </c>
      <c r="K17" s="253">
        <v>2542802</v>
      </c>
      <c r="L17" s="253">
        <v>450000</v>
      </c>
      <c r="M17" s="253">
        <v>0</v>
      </c>
      <c r="N17" s="253">
        <v>0</v>
      </c>
      <c r="O17" s="253">
        <v>0</v>
      </c>
      <c r="P17" s="253">
        <v>0</v>
      </c>
      <c r="Q17" s="253">
        <v>0</v>
      </c>
      <c r="R17" s="253">
        <v>0</v>
      </c>
      <c r="S17" s="282">
        <v>0</v>
      </c>
      <c r="T17" s="282"/>
      <c r="U17" s="253">
        <v>0</v>
      </c>
      <c r="V17" s="282">
        <v>0</v>
      </c>
      <c r="W17" s="282"/>
    </row>
    <row r="18" spans="1:23" ht="18.75" customHeight="1">
      <c r="A18" s="252" t="s">
        <v>625</v>
      </c>
      <c r="B18" s="252" t="s">
        <v>177</v>
      </c>
      <c r="C18" s="252" t="s">
        <v>625</v>
      </c>
      <c r="D18" s="281" t="s">
        <v>178</v>
      </c>
      <c r="E18" s="281"/>
      <c r="F18" s="282">
        <v>6698874</v>
      </c>
      <c r="G18" s="282"/>
      <c r="H18" s="253">
        <v>2274667</v>
      </c>
      <c r="I18" s="253">
        <v>2274667</v>
      </c>
      <c r="J18" s="253">
        <v>0</v>
      </c>
      <c r="K18" s="253">
        <v>2274667</v>
      </c>
      <c r="L18" s="253">
        <v>0</v>
      </c>
      <c r="M18" s="253">
        <v>0</v>
      </c>
      <c r="N18" s="253">
        <v>0</v>
      </c>
      <c r="O18" s="253">
        <v>0</v>
      </c>
      <c r="P18" s="253">
        <v>0</v>
      </c>
      <c r="Q18" s="253">
        <v>4424207</v>
      </c>
      <c r="R18" s="253">
        <v>4424207</v>
      </c>
      <c r="S18" s="282">
        <v>0</v>
      </c>
      <c r="T18" s="282"/>
      <c r="U18" s="253">
        <v>0</v>
      </c>
      <c r="V18" s="282">
        <v>0</v>
      </c>
      <c r="W18" s="282"/>
    </row>
    <row r="19" spans="1:23" ht="30.75" customHeight="1">
      <c r="A19" s="252" t="s">
        <v>625</v>
      </c>
      <c r="B19" s="252" t="s">
        <v>209</v>
      </c>
      <c r="C19" s="252" t="s">
        <v>625</v>
      </c>
      <c r="D19" s="281" t="s">
        <v>210</v>
      </c>
      <c r="E19" s="281"/>
      <c r="F19" s="282">
        <v>10000</v>
      </c>
      <c r="G19" s="282"/>
      <c r="H19" s="253">
        <v>10000</v>
      </c>
      <c r="I19" s="253">
        <v>10000</v>
      </c>
      <c r="J19" s="253">
        <v>0</v>
      </c>
      <c r="K19" s="253">
        <v>10000</v>
      </c>
      <c r="L19" s="253">
        <v>0</v>
      </c>
      <c r="M19" s="253">
        <v>0</v>
      </c>
      <c r="N19" s="253">
        <v>0</v>
      </c>
      <c r="O19" s="253">
        <v>0</v>
      </c>
      <c r="P19" s="253">
        <v>0</v>
      </c>
      <c r="Q19" s="253">
        <v>0</v>
      </c>
      <c r="R19" s="253">
        <v>0</v>
      </c>
      <c r="S19" s="282">
        <v>0</v>
      </c>
      <c r="T19" s="282"/>
      <c r="U19" s="253">
        <v>0</v>
      </c>
      <c r="V19" s="282">
        <v>0</v>
      </c>
      <c r="W19" s="282"/>
    </row>
    <row r="20" spans="1:23" ht="20.25" customHeight="1">
      <c r="A20" s="252" t="s">
        <v>625</v>
      </c>
      <c r="B20" s="252" t="s">
        <v>36</v>
      </c>
      <c r="C20" s="252" t="s">
        <v>625</v>
      </c>
      <c r="D20" s="281" t="s">
        <v>37</v>
      </c>
      <c r="E20" s="281"/>
      <c r="F20" s="282">
        <v>11001</v>
      </c>
      <c r="G20" s="282"/>
      <c r="H20" s="253">
        <v>11001</v>
      </c>
      <c r="I20" s="253">
        <v>11001</v>
      </c>
      <c r="J20" s="253">
        <v>2041</v>
      </c>
      <c r="K20" s="253">
        <v>8960</v>
      </c>
      <c r="L20" s="253">
        <v>0</v>
      </c>
      <c r="M20" s="253">
        <v>0</v>
      </c>
      <c r="N20" s="253">
        <v>0</v>
      </c>
      <c r="O20" s="253">
        <v>0</v>
      </c>
      <c r="P20" s="253">
        <v>0</v>
      </c>
      <c r="Q20" s="253">
        <v>0</v>
      </c>
      <c r="R20" s="253">
        <v>0</v>
      </c>
      <c r="S20" s="282">
        <v>0</v>
      </c>
      <c r="T20" s="282"/>
      <c r="U20" s="253">
        <v>0</v>
      </c>
      <c r="V20" s="282">
        <v>0</v>
      </c>
      <c r="W20" s="282"/>
    </row>
    <row r="21" spans="1:23" ht="20.25" customHeight="1">
      <c r="A21" s="252" t="s">
        <v>626</v>
      </c>
      <c r="B21" s="252" t="s">
        <v>625</v>
      </c>
      <c r="C21" s="252" t="s">
        <v>625</v>
      </c>
      <c r="D21" s="281" t="s">
        <v>627</v>
      </c>
      <c r="E21" s="281"/>
      <c r="F21" s="282">
        <v>200000</v>
      </c>
      <c r="G21" s="282"/>
      <c r="H21" s="253">
        <v>0</v>
      </c>
      <c r="I21" s="253">
        <v>0</v>
      </c>
      <c r="J21" s="253">
        <v>0</v>
      </c>
      <c r="K21" s="253">
        <v>0</v>
      </c>
      <c r="L21" s="253">
        <v>0</v>
      </c>
      <c r="M21" s="253">
        <v>0</v>
      </c>
      <c r="N21" s="253">
        <v>0</v>
      </c>
      <c r="O21" s="253">
        <v>0</v>
      </c>
      <c r="P21" s="253">
        <v>0</v>
      </c>
      <c r="Q21" s="253">
        <v>200000</v>
      </c>
      <c r="R21" s="253">
        <v>200000</v>
      </c>
      <c r="S21" s="282">
        <v>0</v>
      </c>
      <c r="T21" s="282"/>
      <c r="U21" s="253">
        <v>0</v>
      </c>
      <c r="V21" s="282">
        <v>0</v>
      </c>
      <c r="W21" s="282"/>
    </row>
    <row r="22" spans="1:23" ht="19.5" customHeight="1">
      <c r="A22" s="252" t="s">
        <v>625</v>
      </c>
      <c r="B22" s="252" t="s">
        <v>628</v>
      </c>
      <c r="C22" s="252" t="s">
        <v>625</v>
      </c>
      <c r="D22" s="281" t="s">
        <v>37</v>
      </c>
      <c r="E22" s="281"/>
      <c r="F22" s="282">
        <v>200000</v>
      </c>
      <c r="G22" s="282"/>
      <c r="H22" s="253">
        <v>0</v>
      </c>
      <c r="I22" s="253">
        <v>0</v>
      </c>
      <c r="J22" s="253">
        <v>0</v>
      </c>
      <c r="K22" s="253">
        <v>0</v>
      </c>
      <c r="L22" s="253">
        <v>0</v>
      </c>
      <c r="M22" s="253">
        <v>0</v>
      </c>
      <c r="N22" s="253">
        <v>0</v>
      </c>
      <c r="O22" s="253">
        <v>0</v>
      </c>
      <c r="P22" s="253">
        <v>0</v>
      </c>
      <c r="Q22" s="253">
        <v>200000</v>
      </c>
      <c r="R22" s="253">
        <v>200000</v>
      </c>
      <c r="S22" s="282">
        <v>0</v>
      </c>
      <c r="T22" s="282"/>
      <c r="U22" s="253">
        <v>0</v>
      </c>
      <c r="V22" s="282">
        <v>0</v>
      </c>
      <c r="W22" s="282"/>
    </row>
    <row r="23" spans="1:23" ht="19.5" customHeight="1">
      <c r="A23" s="252" t="s">
        <v>46</v>
      </c>
      <c r="B23" s="252" t="s">
        <v>625</v>
      </c>
      <c r="C23" s="252" t="s">
        <v>625</v>
      </c>
      <c r="D23" s="281" t="s">
        <v>47</v>
      </c>
      <c r="E23" s="281"/>
      <c r="F23" s="282">
        <v>24051774</v>
      </c>
      <c r="G23" s="282"/>
      <c r="H23" s="253">
        <v>294583</v>
      </c>
      <c r="I23" s="253">
        <v>263500</v>
      </c>
      <c r="J23" s="253">
        <v>58856</v>
      </c>
      <c r="K23" s="253">
        <v>204644</v>
      </c>
      <c r="L23" s="253">
        <v>0</v>
      </c>
      <c r="M23" s="253">
        <v>0</v>
      </c>
      <c r="N23" s="253">
        <v>31083</v>
      </c>
      <c r="O23" s="253">
        <v>0</v>
      </c>
      <c r="P23" s="253">
        <v>0</v>
      </c>
      <c r="Q23" s="253">
        <v>23757191</v>
      </c>
      <c r="R23" s="253">
        <v>23757191</v>
      </c>
      <c r="S23" s="282">
        <v>4218481</v>
      </c>
      <c r="T23" s="282"/>
      <c r="U23" s="253">
        <v>0</v>
      </c>
      <c r="V23" s="282">
        <v>0</v>
      </c>
      <c r="W23" s="282"/>
    </row>
    <row r="24" spans="1:23" ht="31.5" customHeight="1">
      <c r="A24" s="252" t="s">
        <v>625</v>
      </c>
      <c r="B24" s="252" t="s">
        <v>48</v>
      </c>
      <c r="C24" s="252" t="s">
        <v>625</v>
      </c>
      <c r="D24" s="281" t="s">
        <v>49</v>
      </c>
      <c r="E24" s="281"/>
      <c r="F24" s="282">
        <v>24051774</v>
      </c>
      <c r="G24" s="282"/>
      <c r="H24" s="253">
        <v>294583</v>
      </c>
      <c r="I24" s="253">
        <v>263500</v>
      </c>
      <c r="J24" s="253">
        <v>58856</v>
      </c>
      <c r="K24" s="253">
        <v>204644</v>
      </c>
      <c r="L24" s="253">
        <v>0</v>
      </c>
      <c r="M24" s="253">
        <v>0</v>
      </c>
      <c r="N24" s="253">
        <v>31083</v>
      </c>
      <c r="O24" s="253">
        <v>0</v>
      </c>
      <c r="P24" s="253">
        <v>0</v>
      </c>
      <c r="Q24" s="253">
        <v>23757191</v>
      </c>
      <c r="R24" s="253">
        <v>23757191</v>
      </c>
      <c r="S24" s="282">
        <v>4218481</v>
      </c>
      <c r="T24" s="282"/>
      <c r="U24" s="253">
        <v>0</v>
      </c>
      <c r="V24" s="282">
        <v>0</v>
      </c>
      <c r="W24" s="282"/>
    </row>
    <row r="25" spans="1:23" ht="15.75" customHeight="1">
      <c r="A25" s="252" t="s">
        <v>60</v>
      </c>
      <c r="B25" s="252" t="s">
        <v>625</v>
      </c>
      <c r="C25" s="252" t="s">
        <v>625</v>
      </c>
      <c r="D25" s="281" t="s">
        <v>61</v>
      </c>
      <c r="E25" s="281"/>
      <c r="F25" s="282">
        <v>2921494</v>
      </c>
      <c r="G25" s="282"/>
      <c r="H25" s="253">
        <v>1546000</v>
      </c>
      <c r="I25" s="253">
        <v>1528000</v>
      </c>
      <c r="J25" s="253">
        <v>688774</v>
      </c>
      <c r="K25" s="253">
        <v>839226</v>
      </c>
      <c r="L25" s="253">
        <v>0</v>
      </c>
      <c r="M25" s="253">
        <v>0</v>
      </c>
      <c r="N25" s="253">
        <v>18000</v>
      </c>
      <c r="O25" s="253">
        <v>0</v>
      </c>
      <c r="P25" s="253">
        <v>0</v>
      </c>
      <c r="Q25" s="253">
        <v>1375494</v>
      </c>
      <c r="R25" s="253">
        <v>1375494</v>
      </c>
      <c r="S25" s="282">
        <v>1325494</v>
      </c>
      <c r="T25" s="282"/>
      <c r="U25" s="253">
        <v>0</v>
      </c>
      <c r="V25" s="282">
        <v>0</v>
      </c>
      <c r="W25" s="282"/>
    </row>
    <row r="26" spans="1:23" ht="28.5" customHeight="1">
      <c r="A26" s="252" t="s">
        <v>625</v>
      </c>
      <c r="B26" s="252" t="s">
        <v>63</v>
      </c>
      <c r="C26" s="252" t="s">
        <v>625</v>
      </c>
      <c r="D26" s="281" t="s">
        <v>64</v>
      </c>
      <c r="E26" s="281"/>
      <c r="F26" s="282">
        <v>1014000</v>
      </c>
      <c r="G26" s="282"/>
      <c r="H26" s="253">
        <v>964000</v>
      </c>
      <c r="I26" s="253">
        <v>964000</v>
      </c>
      <c r="J26" s="253">
        <v>210000</v>
      </c>
      <c r="K26" s="253">
        <v>754000</v>
      </c>
      <c r="L26" s="253">
        <v>0</v>
      </c>
      <c r="M26" s="253">
        <v>0</v>
      </c>
      <c r="N26" s="253">
        <v>0</v>
      </c>
      <c r="O26" s="253">
        <v>0</v>
      </c>
      <c r="P26" s="253">
        <v>0</v>
      </c>
      <c r="Q26" s="253">
        <v>50000</v>
      </c>
      <c r="R26" s="253">
        <v>50000</v>
      </c>
      <c r="S26" s="282">
        <v>0</v>
      </c>
      <c r="T26" s="282"/>
      <c r="U26" s="253">
        <v>0</v>
      </c>
      <c r="V26" s="282">
        <v>0</v>
      </c>
      <c r="W26" s="282"/>
    </row>
    <row r="27" spans="1:23" ht="20.25" customHeight="1">
      <c r="A27" s="252" t="s">
        <v>625</v>
      </c>
      <c r="B27" s="252" t="s">
        <v>68</v>
      </c>
      <c r="C27" s="252" t="s">
        <v>625</v>
      </c>
      <c r="D27" s="281" t="s">
        <v>69</v>
      </c>
      <c r="E27" s="281"/>
      <c r="F27" s="282">
        <v>559000</v>
      </c>
      <c r="G27" s="282"/>
      <c r="H27" s="253">
        <v>559000</v>
      </c>
      <c r="I27" s="253">
        <v>559000</v>
      </c>
      <c r="J27" s="253">
        <v>478774</v>
      </c>
      <c r="K27" s="253">
        <v>80226</v>
      </c>
      <c r="L27" s="253">
        <v>0</v>
      </c>
      <c r="M27" s="253">
        <v>0</v>
      </c>
      <c r="N27" s="253">
        <v>0</v>
      </c>
      <c r="O27" s="253">
        <v>0</v>
      </c>
      <c r="P27" s="253">
        <v>0</v>
      </c>
      <c r="Q27" s="253">
        <v>0</v>
      </c>
      <c r="R27" s="253">
        <v>0</v>
      </c>
      <c r="S27" s="282">
        <v>0</v>
      </c>
      <c r="T27" s="282"/>
      <c r="U27" s="253">
        <v>0</v>
      </c>
      <c r="V27" s="282">
        <v>0</v>
      </c>
      <c r="W27" s="282"/>
    </row>
    <row r="28" spans="1:23" ht="19.5" customHeight="1">
      <c r="A28" s="252" t="s">
        <v>625</v>
      </c>
      <c r="B28" s="252" t="s">
        <v>70</v>
      </c>
      <c r="C28" s="252" t="s">
        <v>625</v>
      </c>
      <c r="D28" s="281" t="s">
        <v>37</v>
      </c>
      <c r="E28" s="281"/>
      <c r="F28" s="282">
        <v>1348494</v>
      </c>
      <c r="G28" s="282"/>
      <c r="H28" s="253">
        <v>23000</v>
      </c>
      <c r="I28" s="253">
        <v>5000</v>
      </c>
      <c r="J28" s="253">
        <v>0</v>
      </c>
      <c r="K28" s="253">
        <v>5000</v>
      </c>
      <c r="L28" s="253">
        <v>0</v>
      </c>
      <c r="M28" s="253">
        <v>0</v>
      </c>
      <c r="N28" s="253">
        <v>18000</v>
      </c>
      <c r="O28" s="253">
        <v>0</v>
      </c>
      <c r="P28" s="253">
        <v>0</v>
      </c>
      <c r="Q28" s="253">
        <v>1325494</v>
      </c>
      <c r="R28" s="253">
        <v>1325494</v>
      </c>
      <c r="S28" s="282">
        <v>1325494</v>
      </c>
      <c r="T28" s="282"/>
      <c r="U28" s="253">
        <v>0</v>
      </c>
      <c r="V28" s="282">
        <v>0</v>
      </c>
      <c r="W28" s="282"/>
    </row>
    <row r="29" spans="1:23" ht="18.75" customHeight="1">
      <c r="A29" s="252" t="s">
        <v>73</v>
      </c>
      <c r="B29" s="252" t="s">
        <v>625</v>
      </c>
      <c r="C29" s="252" t="s">
        <v>625</v>
      </c>
      <c r="D29" s="281" t="s">
        <v>74</v>
      </c>
      <c r="E29" s="281"/>
      <c r="F29" s="282">
        <v>16397342</v>
      </c>
      <c r="G29" s="282"/>
      <c r="H29" s="253">
        <v>15412005</v>
      </c>
      <c r="I29" s="253">
        <v>14865005</v>
      </c>
      <c r="J29" s="253">
        <v>11200447</v>
      </c>
      <c r="K29" s="253">
        <v>3664558</v>
      </c>
      <c r="L29" s="253">
        <v>0</v>
      </c>
      <c r="M29" s="253">
        <v>547000</v>
      </c>
      <c r="N29" s="253">
        <v>0</v>
      </c>
      <c r="O29" s="253">
        <v>0</v>
      </c>
      <c r="P29" s="253">
        <v>0</v>
      </c>
      <c r="Q29" s="253">
        <v>985337</v>
      </c>
      <c r="R29" s="253">
        <v>985337</v>
      </c>
      <c r="S29" s="282">
        <v>0</v>
      </c>
      <c r="T29" s="282"/>
      <c r="U29" s="253">
        <v>0</v>
      </c>
      <c r="V29" s="282">
        <v>0</v>
      </c>
      <c r="W29" s="282"/>
    </row>
    <row r="30" spans="1:23" ht="18.75" customHeight="1">
      <c r="A30" s="252" t="s">
        <v>625</v>
      </c>
      <c r="B30" s="252" t="s">
        <v>211</v>
      </c>
      <c r="C30" s="252" t="s">
        <v>625</v>
      </c>
      <c r="D30" s="281" t="s">
        <v>212</v>
      </c>
      <c r="E30" s="281"/>
      <c r="F30" s="282">
        <v>606313</v>
      </c>
      <c r="G30" s="282"/>
      <c r="H30" s="253">
        <v>606313</v>
      </c>
      <c r="I30" s="253">
        <v>106313</v>
      </c>
      <c r="J30" s="253">
        <v>0</v>
      </c>
      <c r="K30" s="253">
        <v>106313</v>
      </c>
      <c r="L30" s="253">
        <v>0</v>
      </c>
      <c r="M30" s="253">
        <v>500000</v>
      </c>
      <c r="N30" s="253">
        <v>0</v>
      </c>
      <c r="O30" s="253">
        <v>0</v>
      </c>
      <c r="P30" s="253">
        <v>0</v>
      </c>
      <c r="Q30" s="253">
        <v>0</v>
      </c>
      <c r="R30" s="253">
        <v>0</v>
      </c>
      <c r="S30" s="282">
        <v>0</v>
      </c>
      <c r="T30" s="282"/>
      <c r="U30" s="253">
        <v>0</v>
      </c>
      <c r="V30" s="282">
        <v>0</v>
      </c>
      <c r="W30" s="282"/>
    </row>
    <row r="31" spans="1:23" ht="17.25" customHeight="1">
      <c r="A31" s="252" t="s">
        <v>625</v>
      </c>
      <c r="B31" s="252" t="s">
        <v>75</v>
      </c>
      <c r="C31" s="252" t="s">
        <v>625</v>
      </c>
      <c r="D31" s="281" t="s">
        <v>76</v>
      </c>
      <c r="E31" s="281"/>
      <c r="F31" s="282">
        <v>14430240</v>
      </c>
      <c r="G31" s="282"/>
      <c r="H31" s="253">
        <v>13444903</v>
      </c>
      <c r="I31" s="253">
        <v>13397903</v>
      </c>
      <c r="J31" s="253">
        <v>11200447</v>
      </c>
      <c r="K31" s="253">
        <v>2197456</v>
      </c>
      <c r="L31" s="253">
        <v>0</v>
      </c>
      <c r="M31" s="253">
        <v>47000</v>
      </c>
      <c r="N31" s="253">
        <v>0</v>
      </c>
      <c r="O31" s="253">
        <v>0</v>
      </c>
      <c r="P31" s="253">
        <v>0</v>
      </c>
      <c r="Q31" s="253">
        <v>985337</v>
      </c>
      <c r="R31" s="253">
        <v>985337</v>
      </c>
      <c r="S31" s="282">
        <v>0</v>
      </c>
      <c r="T31" s="282"/>
      <c r="U31" s="253">
        <v>0</v>
      </c>
      <c r="V31" s="282">
        <v>0</v>
      </c>
      <c r="W31" s="282"/>
    </row>
    <row r="32" spans="1:23" ht="36.75" customHeight="1">
      <c r="A32" s="252" t="s">
        <v>625</v>
      </c>
      <c r="B32" s="252" t="s">
        <v>213</v>
      </c>
      <c r="C32" s="252" t="s">
        <v>625</v>
      </c>
      <c r="D32" s="281" t="s">
        <v>214</v>
      </c>
      <c r="E32" s="281"/>
      <c r="F32" s="282">
        <v>35000</v>
      </c>
      <c r="G32" s="282"/>
      <c r="H32" s="253">
        <v>35000</v>
      </c>
      <c r="I32" s="253">
        <v>35000</v>
      </c>
      <c r="J32" s="253">
        <v>0</v>
      </c>
      <c r="K32" s="253">
        <v>35000</v>
      </c>
      <c r="L32" s="253">
        <v>0</v>
      </c>
      <c r="M32" s="253">
        <v>0</v>
      </c>
      <c r="N32" s="253">
        <v>0</v>
      </c>
      <c r="O32" s="253">
        <v>0</v>
      </c>
      <c r="P32" s="253">
        <v>0</v>
      </c>
      <c r="Q32" s="253">
        <v>0</v>
      </c>
      <c r="R32" s="253">
        <v>0</v>
      </c>
      <c r="S32" s="282">
        <v>0</v>
      </c>
      <c r="T32" s="282"/>
      <c r="U32" s="253">
        <v>0</v>
      </c>
      <c r="V32" s="282">
        <v>0</v>
      </c>
      <c r="W32" s="282"/>
    </row>
    <row r="33" spans="1:23" ht="17.25" customHeight="1">
      <c r="A33" s="252" t="s">
        <v>625</v>
      </c>
      <c r="B33" s="252" t="s">
        <v>215</v>
      </c>
      <c r="C33" s="252" t="s">
        <v>625</v>
      </c>
      <c r="D33" s="281" t="s">
        <v>37</v>
      </c>
      <c r="E33" s="281"/>
      <c r="F33" s="282">
        <v>1325789</v>
      </c>
      <c r="G33" s="282"/>
      <c r="H33" s="253">
        <v>1325789</v>
      </c>
      <c r="I33" s="253">
        <v>1325789</v>
      </c>
      <c r="J33" s="253">
        <v>0</v>
      </c>
      <c r="K33" s="253">
        <v>1325789</v>
      </c>
      <c r="L33" s="253">
        <v>0</v>
      </c>
      <c r="M33" s="253">
        <v>0</v>
      </c>
      <c r="N33" s="253">
        <v>0</v>
      </c>
      <c r="O33" s="253">
        <v>0</v>
      </c>
      <c r="P33" s="253">
        <v>0</v>
      </c>
      <c r="Q33" s="253">
        <v>0</v>
      </c>
      <c r="R33" s="253">
        <v>0</v>
      </c>
      <c r="S33" s="282">
        <v>0</v>
      </c>
      <c r="T33" s="282"/>
      <c r="U33" s="253">
        <v>0</v>
      </c>
      <c r="V33" s="282">
        <v>0</v>
      </c>
      <c r="W33" s="282"/>
    </row>
    <row r="34" spans="1:23" ht="17.25" customHeight="1">
      <c r="A34" s="252" t="s">
        <v>561</v>
      </c>
      <c r="B34" s="252" t="s">
        <v>625</v>
      </c>
      <c r="C34" s="252" t="s">
        <v>625</v>
      </c>
      <c r="D34" s="281" t="s">
        <v>562</v>
      </c>
      <c r="E34" s="281"/>
      <c r="F34" s="282">
        <v>54300</v>
      </c>
      <c r="G34" s="282"/>
      <c r="H34" s="253">
        <v>54300</v>
      </c>
      <c r="I34" s="253">
        <v>47300</v>
      </c>
      <c r="J34" s="253">
        <v>20475</v>
      </c>
      <c r="K34" s="253">
        <v>26825</v>
      </c>
      <c r="L34" s="253">
        <v>0</v>
      </c>
      <c r="M34" s="253">
        <v>7000</v>
      </c>
      <c r="N34" s="253">
        <v>0</v>
      </c>
      <c r="O34" s="253">
        <v>0</v>
      </c>
      <c r="P34" s="253">
        <v>0</v>
      </c>
      <c r="Q34" s="253">
        <v>0</v>
      </c>
      <c r="R34" s="253">
        <v>0</v>
      </c>
      <c r="S34" s="282">
        <v>0</v>
      </c>
      <c r="T34" s="282"/>
      <c r="U34" s="253">
        <v>0</v>
      </c>
      <c r="V34" s="282">
        <v>0</v>
      </c>
      <c r="W34" s="282"/>
    </row>
    <row r="35" spans="1:23" ht="21" customHeight="1">
      <c r="A35" s="252" t="s">
        <v>625</v>
      </c>
      <c r="B35" s="252" t="s">
        <v>564</v>
      </c>
      <c r="C35" s="252" t="s">
        <v>625</v>
      </c>
      <c r="D35" s="281" t="s">
        <v>565</v>
      </c>
      <c r="E35" s="281"/>
      <c r="F35" s="282">
        <v>54300</v>
      </c>
      <c r="G35" s="282"/>
      <c r="H35" s="253">
        <v>54300</v>
      </c>
      <c r="I35" s="253">
        <v>47300</v>
      </c>
      <c r="J35" s="253">
        <v>20475</v>
      </c>
      <c r="K35" s="253">
        <v>26825</v>
      </c>
      <c r="L35" s="253">
        <v>0</v>
      </c>
      <c r="M35" s="253">
        <v>7000</v>
      </c>
      <c r="N35" s="253">
        <v>0</v>
      </c>
      <c r="O35" s="253">
        <v>0</v>
      </c>
      <c r="P35" s="253">
        <v>0</v>
      </c>
      <c r="Q35" s="253">
        <v>0</v>
      </c>
      <c r="R35" s="253">
        <v>0</v>
      </c>
      <c r="S35" s="282">
        <v>0</v>
      </c>
      <c r="T35" s="282"/>
      <c r="U35" s="253">
        <v>0</v>
      </c>
      <c r="V35" s="282">
        <v>0</v>
      </c>
      <c r="W35" s="282"/>
    </row>
    <row r="36" spans="1:23" ht="41.25" customHeight="1">
      <c r="A36" s="252" t="s">
        <v>81</v>
      </c>
      <c r="B36" s="252" t="s">
        <v>625</v>
      </c>
      <c r="C36" s="252" t="s">
        <v>625</v>
      </c>
      <c r="D36" s="281" t="s">
        <v>82</v>
      </c>
      <c r="E36" s="281"/>
      <c r="F36" s="282">
        <v>5725826</v>
      </c>
      <c r="G36" s="282"/>
      <c r="H36" s="253">
        <v>5725826</v>
      </c>
      <c r="I36" s="253">
        <v>5531226</v>
      </c>
      <c r="J36" s="253">
        <v>5048053</v>
      </c>
      <c r="K36" s="253">
        <v>483173</v>
      </c>
      <c r="L36" s="253">
        <v>0</v>
      </c>
      <c r="M36" s="253">
        <v>194600</v>
      </c>
      <c r="N36" s="253">
        <v>0</v>
      </c>
      <c r="O36" s="253">
        <v>0</v>
      </c>
      <c r="P36" s="253">
        <v>0</v>
      </c>
      <c r="Q36" s="253">
        <v>0</v>
      </c>
      <c r="R36" s="253">
        <v>0</v>
      </c>
      <c r="S36" s="282">
        <v>0</v>
      </c>
      <c r="T36" s="282"/>
      <c r="U36" s="253">
        <v>0</v>
      </c>
      <c r="V36" s="282">
        <v>0</v>
      </c>
      <c r="W36" s="282"/>
    </row>
    <row r="37" spans="1:23" ht="21.75" customHeight="1">
      <c r="A37" s="252" t="s">
        <v>625</v>
      </c>
      <c r="B37" s="252" t="s">
        <v>216</v>
      </c>
      <c r="C37" s="252" t="s">
        <v>625</v>
      </c>
      <c r="D37" s="281" t="s">
        <v>217</v>
      </c>
      <c r="E37" s="281"/>
      <c r="F37" s="282">
        <v>5000</v>
      </c>
      <c r="G37" s="282"/>
      <c r="H37" s="253">
        <v>5000</v>
      </c>
      <c r="I37" s="253">
        <v>5000</v>
      </c>
      <c r="J37" s="253">
        <v>0</v>
      </c>
      <c r="K37" s="253">
        <v>5000</v>
      </c>
      <c r="L37" s="253">
        <v>0</v>
      </c>
      <c r="M37" s="253">
        <v>0</v>
      </c>
      <c r="N37" s="253">
        <v>0</v>
      </c>
      <c r="O37" s="253">
        <v>0</v>
      </c>
      <c r="P37" s="253">
        <v>0</v>
      </c>
      <c r="Q37" s="253">
        <v>0</v>
      </c>
      <c r="R37" s="253">
        <v>0</v>
      </c>
      <c r="S37" s="282">
        <v>0</v>
      </c>
      <c r="T37" s="282"/>
      <c r="U37" s="253">
        <v>0</v>
      </c>
      <c r="V37" s="282">
        <v>0</v>
      </c>
      <c r="W37" s="282"/>
    </row>
    <row r="38" spans="1:23" ht="39.75" customHeight="1">
      <c r="A38" s="252" t="s">
        <v>625</v>
      </c>
      <c r="B38" s="252" t="s">
        <v>83</v>
      </c>
      <c r="C38" s="252" t="s">
        <v>625</v>
      </c>
      <c r="D38" s="281" t="s">
        <v>84</v>
      </c>
      <c r="E38" s="281"/>
      <c r="F38" s="282">
        <v>5490826</v>
      </c>
      <c r="G38" s="282"/>
      <c r="H38" s="253">
        <v>5490826</v>
      </c>
      <c r="I38" s="253">
        <v>5306226</v>
      </c>
      <c r="J38" s="253">
        <v>5048053</v>
      </c>
      <c r="K38" s="253">
        <v>258173</v>
      </c>
      <c r="L38" s="253">
        <v>0</v>
      </c>
      <c r="M38" s="253">
        <v>184600</v>
      </c>
      <c r="N38" s="253">
        <v>0</v>
      </c>
      <c r="O38" s="253">
        <v>0</v>
      </c>
      <c r="P38" s="253">
        <v>0</v>
      </c>
      <c r="Q38" s="253">
        <v>0</v>
      </c>
      <c r="R38" s="253">
        <v>0</v>
      </c>
      <c r="S38" s="282">
        <v>0</v>
      </c>
      <c r="T38" s="282"/>
      <c r="U38" s="253">
        <v>0</v>
      </c>
      <c r="V38" s="282">
        <v>0</v>
      </c>
      <c r="W38" s="282"/>
    </row>
    <row r="39" spans="1:23" ht="19.5" customHeight="1">
      <c r="A39" s="252" t="s">
        <v>625</v>
      </c>
      <c r="B39" s="252" t="s">
        <v>218</v>
      </c>
      <c r="C39" s="252" t="s">
        <v>625</v>
      </c>
      <c r="D39" s="281" t="s">
        <v>219</v>
      </c>
      <c r="E39" s="281"/>
      <c r="F39" s="282">
        <v>200000</v>
      </c>
      <c r="G39" s="282"/>
      <c r="H39" s="253">
        <v>200000</v>
      </c>
      <c r="I39" s="253">
        <v>200000</v>
      </c>
      <c r="J39" s="253">
        <v>0</v>
      </c>
      <c r="K39" s="253">
        <v>200000</v>
      </c>
      <c r="L39" s="253">
        <v>0</v>
      </c>
      <c r="M39" s="253">
        <v>0</v>
      </c>
      <c r="N39" s="253">
        <v>0</v>
      </c>
      <c r="O39" s="253">
        <v>0</v>
      </c>
      <c r="P39" s="253">
        <v>0</v>
      </c>
      <c r="Q39" s="253">
        <v>0</v>
      </c>
      <c r="R39" s="253">
        <v>0</v>
      </c>
      <c r="S39" s="282">
        <v>0</v>
      </c>
      <c r="T39" s="282"/>
      <c r="U39" s="253">
        <v>0</v>
      </c>
      <c r="V39" s="282">
        <v>0</v>
      </c>
      <c r="W39" s="282"/>
    </row>
    <row r="40" spans="1:23" ht="21" customHeight="1">
      <c r="A40" s="252" t="s">
        <v>625</v>
      </c>
      <c r="B40" s="252" t="s">
        <v>220</v>
      </c>
      <c r="C40" s="252" t="s">
        <v>625</v>
      </c>
      <c r="D40" s="281" t="s">
        <v>37</v>
      </c>
      <c r="E40" s="281"/>
      <c r="F40" s="282">
        <v>30000</v>
      </c>
      <c r="G40" s="282"/>
      <c r="H40" s="253">
        <v>30000</v>
      </c>
      <c r="I40" s="253">
        <v>20000</v>
      </c>
      <c r="J40" s="253">
        <v>0</v>
      </c>
      <c r="K40" s="253">
        <v>20000</v>
      </c>
      <c r="L40" s="253">
        <v>0</v>
      </c>
      <c r="M40" s="253">
        <v>10000</v>
      </c>
      <c r="N40" s="253">
        <v>0</v>
      </c>
      <c r="O40" s="253">
        <v>0</v>
      </c>
      <c r="P40" s="253">
        <v>0</v>
      </c>
      <c r="Q40" s="253">
        <v>0</v>
      </c>
      <c r="R40" s="253">
        <v>0</v>
      </c>
      <c r="S40" s="282">
        <v>0</v>
      </c>
      <c r="T40" s="282"/>
      <c r="U40" s="253">
        <v>0</v>
      </c>
      <c r="V40" s="282">
        <v>0</v>
      </c>
      <c r="W40" s="282"/>
    </row>
    <row r="41" spans="1:23" ht="21.75" customHeight="1">
      <c r="A41" s="252" t="s">
        <v>85</v>
      </c>
      <c r="B41" s="252" t="s">
        <v>625</v>
      </c>
      <c r="C41" s="252" t="s">
        <v>625</v>
      </c>
      <c r="D41" s="281" t="s">
        <v>86</v>
      </c>
      <c r="E41" s="281"/>
      <c r="F41" s="282">
        <v>132000</v>
      </c>
      <c r="G41" s="282"/>
      <c r="H41" s="253">
        <v>132000</v>
      </c>
      <c r="I41" s="253">
        <v>67980</v>
      </c>
      <c r="J41" s="253">
        <v>0</v>
      </c>
      <c r="K41" s="253">
        <v>67980</v>
      </c>
      <c r="L41" s="253">
        <v>64020</v>
      </c>
      <c r="M41" s="253">
        <v>0</v>
      </c>
      <c r="N41" s="253">
        <v>0</v>
      </c>
      <c r="O41" s="253">
        <v>0</v>
      </c>
      <c r="P41" s="253">
        <v>0</v>
      </c>
      <c r="Q41" s="253">
        <v>0</v>
      </c>
      <c r="R41" s="253">
        <v>0</v>
      </c>
      <c r="S41" s="282">
        <v>0</v>
      </c>
      <c r="T41" s="282"/>
      <c r="U41" s="253">
        <v>0</v>
      </c>
      <c r="V41" s="282">
        <v>0</v>
      </c>
      <c r="W41" s="282"/>
    </row>
    <row r="42" spans="1:23" ht="24.75" customHeight="1">
      <c r="A42" s="252" t="s">
        <v>625</v>
      </c>
      <c r="B42" s="252" t="s">
        <v>88</v>
      </c>
      <c r="C42" s="252" t="s">
        <v>625</v>
      </c>
      <c r="D42" s="281" t="s">
        <v>89</v>
      </c>
      <c r="E42" s="281"/>
      <c r="F42" s="282">
        <v>132000</v>
      </c>
      <c r="G42" s="282"/>
      <c r="H42" s="253">
        <v>132000</v>
      </c>
      <c r="I42" s="253">
        <v>67980</v>
      </c>
      <c r="J42" s="253">
        <v>0</v>
      </c>
      <c r="K42" s="253">
        <v>67980</v>
      </c>
      <c r="L42" s="253">
        <v>64020</v>
      </c>
      <c r="M42" s="253">
        <v>0</v>
      </c>
      <c r="N42" s="253">
        <v>0</v>
      </c>
      <c r="O42" s="253">
        <v>0</v>
      </c>
      <c r="P42" s="253">
        <v>0</v>
      </c>
      <c r="Q42" s="253">
        <v>0</v>
      </c>
      <c r="R42" s="253">
        <v>0</v>
      </c>
      <c r="S42" s="282">
        <v>0</v>
      </c>
      <c r="T42" s="282"/>
      <c r="U42" s="253">
        <v>0</v>
      </c>
      <c r="V42" s="282">
        <v>0</v>
      </c>
      <c r="W42" s="282"/>
    </row>
    <row r="43" spans="1:23" ht="21.75" customHeight="1">
      <c r="A43" s="252" t="s">
        <v>221</v>
      </c>
      <c r="B43" s="252" t="s">
        <v>625</v>
      </c>
      <c r="C43" s="252" t="s">
        <v>625</v>
      </c>
      <c r="D43" s="281" t="s">
        <v>222</v>
      </c>
      <c r="E43" s="281"/>
      <c r="F43" s="282">
        <v>790187</v>
      </c>
      <c r="G43" s="282"/>
      <c r="H43" s="253">
        <v>790187</v>
      </c>
      <c r="I43" s="253">
        <v>0</v>
      </c>
      <c r="J43" s="253">
        <v>0</v>
      </c>
      <c r="K43" s="253">
        <v>0</v>
      </c>
      <c r="L43" s="253">
        <v>0</v>
      </c>
      <c r="M43" s="253">
        <v>0</v>
      </c>
      <c r="N43" s="253">
        <v>0</v>
      </c>
      <c r="O43" s="253">
        <v>790187</v>
      </c>
      <c r="P43" s="253">
        <v>0</v>
      </c>
      <c r="Q43" s="253">
        <v>0</v>
      </c>
      <c r="R43" s="253">
        <v>0</v>
      </c>
      <c r="S43" s="282">
        <v>0</v>
      </c>
      <c r="T43" s="282"/>
      <c r="U43" s="253">
        <v>0</v>
      </c>
      <c r="V43" s="282">
        <v>0</v>
      </c>
      <c r="W43" s="282"/>
    </row>
    <row r="44" spans="1:23" ht="22.5" customHeight="1">
      <c r="A44" s="252" t="s">
        <v>625</v>
      </c>
      <c r="B44" s="252" t="s">
        <v>223</v>
      </c>
      <c r="C44" s="252" t="s">
        <v>625</v>
      </c>
      <c r="D44" s="281" t="s">
        <v>224</v>
      </c>
      <c r="E44" s="281"/>
      <c r="F44" s="282">
        <v>790187</v>
      </c>
      <c r="G44" s="282"/>
      <c r="H44" s="253">
        <v>790187</v>
      </c>
      <c r="I44" s="253">
        <v>0</v>
      </c>
      <c r="J44" s="253">
        <v>0</v>
      </c>
      <c r="K44" s="253">
        <v>0</v>
      </c>
      <c r="L44" s="253">
        <v>0</v>
      </c>
      <c r="M44" s="253">
        <v>0</v>
      </c>
      <c r="N44" s="253">
        <v>0</v>
      </c>
      <c r="O44" s="253">
        <v>790187</v>
      </c>
      <c r="P44" s="253">
        <v>0</v>
      </c>
      <c r="Q44" s="253">
        <v>0</v>
      </c>
      <c r="R44" s="253">
        <v>0</v>
      </c>
      <c r="S44" s="282">
        <v>0</v>
      </c>
      <c r="T44" s="282"/>
      <c r="U44" s="253">
        <v>0</v>
      </c>
      <c r="V44" s="282">
        <v>0</v>
      </c>
      <c r="W44" s="282"/>
    </row>
    <row r="45" spans="1:23" ht="19.5" customHeight="1">
      <c r="A45" s="252" t="s">
        <v>108</v>
      </c>
      <c r="B45" s="252" t="s">
        <v>625</v>
      </c>
      <c r="C45" s="252" t="s">
        <v>625</v>
      </c>
      <c r="D45" s="281" t="s">
        <v>109</v>
      </c>
      <c r="E45" s="281"/>
      <c r="F45" s="282">
        <v>1000000</v>
      </c>
      <c r="G45" s="282"/>
      <c r="H45" s="253">
        <v>1000000</v>
      </c>
      <c r="I45" s="253">
        <v>1000000</v>
      </c>
      <c r="J45" s="253">
        <v>0</v>
      </c>
      <c r="K45" s="253">
        <v>1000000</v>
      </c>
      <c r="L45" s="253">
        <v>0</v>
      </c>
      <c r="M45" s="253">
        <v>0</v>
      </c>
      <c r="N45" s="253">
        <v>0</v>
      </c>
      <c r="O45" s="253">
        <v>0</v>
      </c>
      <c r="P45" s="253">
        <v>0</v>
      </c>
      <c r="Q45" s="253">
        <v>0</v>
      </c>
      <c r="R45" s="253">
        <v>0</v>
      </c>
      <c r="S45" s="282">
        <v>0</v>
      </c>
      <c r="T45" s="282"/>
      <c r="U45" s="253">
        <v>0</v>
      </c>
      <c r="V45" s="282">
        <v>0</v>
      </c>
      <c r="W45" s="282"/>
    </row>
    <row r="46" spans="1:23" ht="22.5" customHeight="1">
      <c r="A46" s="252" t="s">
        <v>625</v>
      </c>
      <c r="B46" s="252" t="s">
        <v>225</v>
      </c>
      <c r="C46" s="252" t="s">
        <v>625</v>
      </c>
      <c r="D46" s="281" t="s">
        <v>226</v>
      </c>
      <c r="E46" s="281"/>
      <c r="F46" s="282">
        <v>1000000</v>
      </c>
      <c r="G46" s="282"/>
      <c r="H46" s="253">
        <v>1000000</v>
      </c>
      <c r="I46" s="253">
        <v>1000000</v>
      </c>
      <c r="J46" s="253">
        <v>0</v>
      </c>
      <c r="K46" s="253">
        <v>1000000</v>
      </c>
      <c r="L46" s="253">
        <v>0</v>
      </c>
      <c r="M46" s="253">
        <v>0</v>
      </c>
      <c r="N46" s="253">
        <v>0</v>
      </c>
      <c r="O46" s="253">
        <v>0</v>
      </c>
      <c r="P46" s="253">
        <v>0</v>
      </c>
      <c r="Q46" s="253">
        <v>0</v>
      </c>
      <c r="R46" s="253">
        <v>0</v>
      </c>
      <c r="S46" s="282">
        <v>0</v>
      </c>
      <c r="T46" s="282"/>
      <c r="U46" s="253">
        <v>0</v>
      </c>
      <c r="V46" s="282">
        <v>0</v>
      </c>
      <c r="W46" s="282"/>
    </row>
    <row r="47" spans="1:23" ht="20.25" customHeight="1">
      <c r="A47" s="252" t="s">
        <v>122</v>
      </c>
      <c r="B47" s="252" t="s">
        <v>625</v>
      </c>
      <c r="C47" s="252" t="s">
        <v>625</v>
      </c>
      <c r="D47" s="281" t="s">
        <v>123</v>
      </c>
      <c r="E47" s="281"/>
      <c r="F47" s="282">
        <v>30894140</v>
      </c>
      <c r="G47" s="282"/>
      <c r="H47" s="253">
        <v>30894140</v>
      </c>
      <c r="I47" s="253">
        <v>27781619</v>
      </c>
      <c r="J47" s="253">
        <v>24932977</v>
      </c>
      <c r="K47" s="253">
        <v>2848642</v>
      </c>
      <c r="L47" s="253">
        <v>2549000</v>
      </c>
      <c r="M47" s="253">
        <v>563521</v>
      </c>
      <c r="N47" s="253">
        <v>0</v>
      </c>
      <c r="O47" s="253">
        <v>0</v>
      </c>
      <c r="P47" s="253">
        <v>0</v>
      </c>
      <c r="Q47" s="253">
        <v>0</v>
      </c>
      <c r="R47" s="253">
        <v>0</v>
      </c>
      <c r="S47" s="282">
        <v>0</v>
      </c>
      <c r="T47" s="282"/>
      <c r="U47" s="253">
        <v>0</v>
      </c>
      <c r="V47" s="282">
        <v>0</v>
      </c>
      <c r="W47" s="282"/>
    </row>
    <row r="48" spans="1:23" ht="33" customHeight="1">
      <c r="A48" s="252" t="s">
        <v>625</v>
      </c>
      <c r="B48" s="252" t="s">
        <v>124</v>
      </c>
      <c r="C48" s="252" t="s">
        <v>625</v>
      </c>
      <c r="D48" s="281" t="s">
        <v>125</v>
      </c>
      <c r="E48" s="281"/>
      <c r="F48" s="282">
        <v>4084383</v>
      </c>
      <c r="G48" s="282"/>
      <c r="H48" s="253">
        <v>4084383</v>
      </c>
      <c r="I48" s="253">
        <v>3880762</v>
      </c>
      <c r="J48" s="253">
        <v>3729362</v>
      </c>
      <c r="K48" s="253">
        <v>151400</v>
      </c>
      <c r="L48" s="253">
        <v>0</v>
      </c>
      <c r="M48" s="253">
        <v>203621</v>
      </c>
      <c r="N48" s="253">
        <v>0</v>
      </c>
      <c r="O48" s="253">
        <v>0</v>
      </c>
      <c r="P48" s="253">
        <v>0</v>
      </c>
      <c r="Q48" s="253">
        <v>0</v>
      </c>
      <c r="R48" s="253">
        <v>0</v>
      </c>
      <c r="S48" s="282">
        <v>0</v>
      </c>
      <c r="T48" s="282"/>
      <c r="U48" s="253">
        <v>0</v>
      </c>
      <c r="V48" s="282">
        <v>0</v>
      </c>
      <c r="W48" s="282"/>
    </row>
    <row r="49" spans="1:23" ht="23.25" customHeight="1">
      <c r="A49" s="252" t="s">
        <v>625</v>
      </c>
      <c r="B49" s="252" t="s">
        <v>227</v>
      </c>
      <c r="C49" s="252" t="s">
        <v>625</v>
      </c>
      <c r="D49" s="281" t="s">
        <v>228</v>
      </c>
      <c r="E49" s="281"/>
      <c r="F49" s="282">
        <v>633830</v>
      </c>
      <c r="G49" s="282"/>
      <c r="H49" s="253">
        <v>633830</v>
      </c>
      <c r="I49" s="253">
        <v>598830</v>
      </c>
      <c r="J49" s="253">
        <v>559430</v>
      </c>
      <c r="K49" s="253">
        <v>39400</v>
      </c>
      <c r="L49" s="253">
        <v>0</v>
      </c>
      <c r="M49" s="253">
        <v>35000</v>
      </c>
      <c r="N49" s="253">
        <v>0</v>
      </c>
      <c r="O49" s="253">
        <v>0</v>
      </c>
      <c r="P49" s="253">
        <v>0</v>
      </c>
      <c r="Q49" s="253">
        <v>0</v>
      </c>
      <c r="R49" s="253">
        <v>0</v>
      </c>
      <c r="S49" s="282">
        <v>0</v>
      </c>
      <c r="T49" s="282"/>
      <c r="U49" s="253">
        <v>0</v>
      </c>
      <c r="V49" s="282">
        <v>0</v>
      </c>
      <c r="W49" s="282"/>
    </row>
    <row r="50" spans="1:23" ht="16.5" customHeight="1">
      <c r="A50" s="252" t="s">
        <v>625</v>
      </c>
      <c r="B50" s="252" t="s">
        <v>229</v>
      </c>
      <c r="C50" s="252" t="s">
        <v>625</v>
      </c>
      <c r="D50" s="281" t="s">
        <v>230</v>
      </c>
      <c r="E50" s="281"/>
      <c r="F50" s="282">
        <v>12786400</v>
      </c>
      <c r="G50" s="282"/>
      <c r="H50" s="253">
        <v>12786400</v>
      </c>
      <c r="I50" s="253">
        <v>11300400</v>
      </c>
      <c r="J50" s="253">
        <v>10126900</v>
      </c>
      <c r="K50" s="253">
        <v>1173500</v>
      </c>
      <c r="L50" s="253">
        <v>1385000</v>
      </c>
      <c r="M50" s="253">
        <v>101000</v>
      </c>
      <c r="N50" s="253">
        <v>0</v>
      </c>
      <c r="O50" s="253">
        <v>0</v>
      </c>
      <c r="P50" s="253">
        <v>0</v>
      </c>
      <c r="Q50" s="253">
        <v>0</v>
      </c>
      <c r="R50" s="253">
        <v>0</v>
      </c>
      <c r="S50" s="282">
        <v>0</v>
      </c>
      <c r="T50" s="282"/>
      <c r="U50" s="253">
        <v>0</v>
      </c>
      <c r="V50" s="282">
        <v>0</v>
      </c>
      <c r="W50" s="282"/>
    </row>
    <row r="51" spans="1:23" ht="19.5" customHeight="1">
      <c r="A51" s="252" t="s">
        <v>625</v>
      </c>
      <c r="B51" s="252" t="s">
        <v>231</v>
      </c>
      <c r="C51" s="252" t="s">
        <v>625</v>
      </c>
      <c r="D51" s="281" t="s">
        <v>232</v>
      </c>
      <c r="E51" s="281"/>
      <c r="F51" s="282">
        <v>1248168</v>
      </c>
      <c r="G51" s="282"/>
      <c r="H51" s="253">
        <v>1248168</v>
      </c>
      <c r="I51" s="253">
        <v>135668</v>
      </c>
      <c r="J51" s="253">
        <v>116568</v>
      </c>
      <c r="K51" s="253">
        <v>19100</v>
      </c>
      <c r="L51" s="253">
        <v>1110000</v>
      </c>
      <c r="M51" s="253">
        <v>2500</v>
      </c>
      <c r="N51" s="253">
        <v>0</v>
      </c>
      <c r="O51" s="253">
        <v>0</v>
      </c>
      <c r="P51" s="253">
        <v>0</v>
      </c>
      <c r="Q51" s="253">
        <v>0</v>
      </c>
      <c r="R51" s="253">
        <v>0</v>
      </c>
      <c r="S51" s="282">
        <v>0</v>
      </c>
      <c r="T51" s="282"/>
      <c r="U51" s="253">
        <v>0</v>
      </c>
      <c r="V51" s="282">
        <v>0</v>
      </c>
      <c r="W51" s="282"/>
    </row>
    <row r="52" spans="1:23" ht="22.5" customHeight="1">
      <c r="A52" s="252" t="s">
        <v>625</v>
      </c>
      <c r="B52" s="252" t="s">
        <v>233</v>
      </c>
      <c r="C52" s="252" t="s">
        <v>625</v>
      </c>
      <c r="D52" s="281" t="s">
        <v>234</v>
      </c>
      <c r="E52" s="281"/>
      <c r="F52" s="282">
        <v>2034200</v>
      </c>
      <c r="G52" s="282"/>
      <c r="H52" s="253">
        <v>2034200</v>
      </c>
      <c r="I52" s="253">
        <v>1989100</v>
      </c>
      <c r="J52" s="253">
        <v>1600800</v>
      </c>
      <c r="K52" s="253">
        <v>388300</v>
      </c>
      <c r="L52" s="253">
        <v>0</v>
      </c>
      <c r="M52" s="253">
        <v>45100</v>
      </c>
      <c r="N52" s="253">
        <v>0</v>
      </c>
      <c r="O52" s="253">
        <v>0</v>
      </c>
      <c r="P52" s="253">
        <v>0</v>
      </c>
      <c r="Q52" s="253">
        <v>0</v>
      </c>
      <c r="R52" s="253">
        <v>0</v>
      </c>
      <c r="S52" s="282">
        <v>0</v>
      </c>
      <c r="T52" s="282"/>
      <c r="U52" s="253">
        <v>0</v>
      </c>
      <c r="V52" s="282">
        <v>0</v>
      </c>
      <c r="W52" s="282"/>
    </row>
    <row r="53" spans="1:23" ht="19.5" customHeight="1">
      <c r="A53" s="252" t="s">
        <v>625</v>
      </c>
      <c r="B53" s="252" t="s">
        <v>235</v>
      </c>
      <c r="C53" s="252" t="s">
        <v>625</v>
      </c>
      <c r="D53" s="281" t="s">
        <v>236</v>
      </c>
      <c r="E53" s="281"/>
      <c r="F53" s="282">
        <v>5679900</v>
      </c>
      <c r="G53" s="282"/>
      <c r="H53" s="253">
        <v>5679900</v>
      </c>
      <c r="I53" s="253">
        <v>5582400</v>
      </c>
      <c r="J53" s="253">
        <v>5106100</v>
      </c>
      <c r="K53" s="253">
        <v>476300</v>
      </c>
      <c r="L53" s="253">
        <v>54000</v>
      </c>
      <c r="M53" s="253">
        <v>43500</v>
      </c>
      <c r="N53" s="253">
        <v>0</v>
      </c>
      <c r="O53" s="253">
        <v>0</v>
      </c>
      <c r="P53" s="253">
        <v>0</v>
      </c>
      <c r="Q53" s="253">
        <v>0</v>
      </c>
      <c r="R53" s="253">
        <v>0</v>
      </c>
      <c r="S53" s="282">
        <v>0</v>
      </c>
      <c r="T53" s="282"/>
      <c r="U53" s="253">
        <v>0</v>
      </c>
      <c r="V53" s="282">
        <v>0</v>
      </c>
      <c r="W53" s="282"/>
    </row>
    <row r="54" spans="1:23" ht="21.75" customHeight="1">
      <c r="A54" s="252" t="s">
        <v>625</v>
      </c>
      <c r="B54" s="252" t="s">
        <v>237</v>
      </c>
      <c r="C54" s="252" t="s">
        <v>625</v>
      </c>
      <c r="D54" s="281" t="s">
        <v>238</v>
      </c>
      <c r="E54" s="281"/>
      <c r="F54" s="282">
        <v>2676290</v>
      </c>
      <c r="G54" s="282"/>
      <c r="H54" s="253">
        <v>2676290</v>
      </c>
      <c r="I54" s="253">
        <v>2553490</v>
      </c>
      <c r="J54" s="253">
        <v>2387990</v>
      </c>
      <c r="K54" s="253">
        <v>165500</v>
      </c>
      <c r="L54" s="253">
        <v>0</v>
      </c>
      <c r="M54" s="253">
        <v>122800</v>
      </c>
      <c r="N54" s="253">
        <v>0</v>
      </c>
      <c r="O54" s="253">
        <v>0</v>
      </c>
      <c r="P54" s="253">
        <v>0</v>
      </c>
      <c r="Q54" s="253">
        <v>0</v>
      </c>
      <c r="R54" s="253">
        <v>0</v>
      </c>
      <c r="S54" s="282">
        <v>0</v>
      </c>
      <c r="T54" s="282"/>
      <c r="U54" s="253">
        <v>0</v>
      </c>
      <c r="V54" s="282">
        <v>0</v>
      </c>
      <c r="W54" s="282"/>
    </row>
    <row r="55" spans="1:23" ht="34.5" customHeight="1">
      <c r="A55" s="252" t="s">
        <v>625</v>
      </c>
      <c r="B55" s="252" t="s">
        <v>239</v>
      </c>
      <c r="C55" s="252" t="s">
        <v>625</v>
      </c>
      <c r="D55" s="281" t="s">
        <v>240</v>
      </c>
      <c r="E55" s="281"/>
      <c r="F55" s="282">
        <v>140732</v>
      </c>
      <c r="G55" s="282"/>
      <c r="H55" s="253">
        <v>140732</v>
      </c>
      <c r="I55" s="253">
        <v>140732</v>
      </c>
      <c r="J55" s="253">
        <v>0</v>
      </c>
      <c r="K55" s="253">
        <v>140732</v>
      </c>
      <c r="L55" s="253">
        <v>0</v>
      </c>
      <c r="M55" s="253">
        <v>0</v>
      </c>
      <c r="N55" s="253">
        <v>0</v>
      </c>
      <c r="O55" s="253">
        <v>0</v>
      </c>
      <c r="P55" s="253">
        <v>0</v>
      </c>
      <c r="Q55" s="253">
        <v>0</v>
      </c>
      <c r="R55" s="253">
        <v>0</v>
      </c>
      <c r="S55" s="282">
        <v>0</v>
      </c>
      <c r="T55" s="282"/>
      <c r="U55" s="253">
        <v>0</v>
      </c>
      <c r="V55" s="282">
        <v>0</v>
      </c>
      <c r="W55" s="282"/>
    </row>
    <row r="56" spans="1:23" ht="22.5" customHeight="1">
      <c r="A56" s="252" t="s">
        <v>625</v>
      </c>
      <c r="B56" s="252" t="s">
        <v>241</v>
      </c>
      <c r="C56" s="252" t="s">
        <v>625</v>
      </c>
      <c r="D56" s="281" t="s">
        <v>242</v>
      </c>
      <c r="E56" s="281"/>
      <c r="F56" s="282">
        <v>918910</v>
      </c>
      <c r="G56" s="282"/>
      <c r="H56" s="253">
        <v>918910</v>
      </c>
      <c r="I56" s="253">
        <v>915910</v>
      </c>
      <c r="J56" s="253">
        <v>745000</v>
      </c>
      <c r="K56" s="253">
        <v>170910</v>
      </c>
      <c r="L56" s="253">
        <v>0</v>
      </c>
      <c r="M56" s="253">
        <v>3000</v>
      </c>
      <c r="N56" s="253">
        <v>0</v>
      </c>
      <c r="O56" s="253">
        <v>0</v>
      </c>
      <c r="P56" s="253">
        <v>0</v>
      </c>
      <c r="Q56" s="253">
        <v>0</v>
      </c>
      <c r="R56" s="253">
        <v>0</v>
      </c>
      <c r="S56" s="282">
        <v>0</v>
      </c>
      <c r="T56" s="282"/>
      <c r="U56" s="253">
        <v>0</v>
      </c>
      <c r="V56" s="282">
        <v>0</v>
      </c>
      <c r="W56" s="282"/>
    </row>
    <row r="57" spans="1:23" ht="20.25" customHeight="1">
      <c r="A57" s="252" t="s">
        <v>625</v>
      </c>
      <c r="B57" s="252" t="s">
        <v>243</v>
      </c>
      <c r="C57" s="252" t="s">
        <v>625</v>
      </c>
      <c r="D57" s="281" t="s">
        <v>244</v>
      </c>
      <c r="E57" s="281"/>
      <c r="F57" s="282">
        <v>271770</v>
      </c>
      <c r="G57" s="282"/>
      <c r="H57" s="253">
        <v>271770</v>
      </c>
      <c r="I57" s="253">
        <v>269770</v>
      </c>
      <c r="J57" s="253">
        <v>241470</v>
      </c>
      <c r="K57" s="253">
        <v>28300</v>
      </c>
      <c r="L57" s="253">
        <v>0</v>
      </c>
      <c r="M57" s="253">
        <v>2000</v>
      </c>
      <c r="N57" s="253">
        <v>0</v>
      </c>
      <c r="O57" s="253">
        <v>0</v>
      </c>
      <c r="P57" s="253">
        <v>0</v>
      </c>
      <c r="Q57" s="253">
        <v>0</v>
      </c>
      <c r="R57" s="253">
        <v>0</v>
      </c>
      <c r="S57" s="282">
        <v>0</v>
      </c>
      <c r="T57" s="282"/>
      <c r="U57" s="253">
        <v>0</v>
      </c>
      <c r="V57" s="282">
        <v>0</v>
      </c>
      <c r="W57" s="282"/>
    </row>
    <row r="58" spans="1:23" ht="183" customHeight="1">
      <c r="A58" s="252" t="s">
        <v>625</v>
      </c>
      <c r="B58" s="252" t="s">
        <v>245</v>
      </c>
      <c r="C58" s="252" t="s">
        <v>625</v>
      </c>
      <c r="D58" s="281" t="s">
        <v>246</v>
      </c>
      <c r="E58" s="281"/>
      <c r="F58" s="282">
        <v>163625</v>
      </c>
      <c r="G58" s="282"/>
      <c r="H58" s="253">
        <v>163625</v>
      </c>
      <c r="I58" s="253">
        <v>158625</v>
      </c>
      <c r="J58" s="253">
        <v>150525</v>
      </c>
      <c r="K58" s="253">
        <v>8100</v>
      </c>
      <c r="L58" s="253">
        <v>0</v>
      </c>
      <c r="M58" s="253">
        <v>5000</v>
      </c>
      <c r="N58" s="253">
        <v>0</v>
      </c>
      <c r="O58" s="253">
        <v>0</v>
      </c>
      <c r="P58" s="253">
        <v>0</v>
      </c>
      <c r="Q58" s="253">
        <v>0</v>
      </c>
      <c r="R58" s="253">
        <v>0</v>
      </c>
      <c r="S58" s="282">
        <v>0</v>
      </c>
      <c r="T58" s="282"/>
      <c r="U58" s="253">
        <v>0</v>
      </c>
      <c r="V58" s="282">
        <v>0</v>
      </c>
      <c r="W58" s="282"/>
    </row>
    <row r="59" spans="1:23" ht="29.25" customHeight="1">
      <c r="A59" s="252" t="s">
        <v>625</v>
      </c>
      <c r="B59" s="252" t="s">
        <v>247</v>
      </c>
      <c r="C59" s="252" t="s">
        <v>625</v>
      </c>
      <c r="D59" s="281" t="s">
        <v>37</v>
      </c>
      <c r="E59" s="281"/>
      <c r="F59" s="282">
        <v>255932</v>
      </c>
      <c r="G59" s="282"/>
      <c r="H59" s="253">
        <v>255932</v>
      </c>
      <c r="I59" s="253">
        <v>255932</v>
      </c>
      <c r="J59" s="253">
        <v>168832</v>
      </c>
      <c r="K59" s="253">
        <v>87100</v>
      </c>
      <c r="L59" s="253">
        <v>0</v>
      </c>
      <c r="M59" s="253">
        <v>0</v>
      </c>
      <c r="N59" s="253">
        <v>0</v>
      </c>
      <c r="O59" s="253">
        <v>0</v>
      </c>
      <c r="P59" s="253">
        <v>0</v>
      </c>
      <c r="Q59" s="253">
        <v>0</v>
      </c>
      <c r="R59" s="253">
        <v>0</v>
      </c>
      <c r="S59" s="282">
        <v>0</v>
      </c>
      <c r="T59" s="282"/>
      <c r="U59" s="253">
        <v>0</v>
      </c>
      <c r="V59" s="282">
        <v>0</v>
      </c>
      <c r="W59" s="282"/>
    </row>
    <row r="60" spans="1:23" ht="20.25" customHeight="1">
      <c r="A60" s="252" t="s">
        <v>127</v>
      </c>
      <c r="B60" s="252" t="s">
        <v>625</v>
      </c>
      <c r="C60" s="252" t="s">
        <v>625</v>
      </c>
      <c r="D60" s="281" t="s">
        <v>128</v>
      </c>
      <c r="E60" s="281"/>
      <c r="F60" s="282">
        <v>2056455</v>
      </c>
      <c r="G60" s="282"/>
      <c r="H60" s="253">
        <v>72000</v>
      </c>
      <c r="I60" s="253">
        <v>72000</v>
      </c>
      <c r="J60" s="253">
        <v>2000</v>
      </c>
      <c r="K60" s="253">
        <v>70000</v>
      </c>
      <c r="L60" s="253">
        <v>0</v>
      </c>
      <c r="M60" s="253">
        <v>0</v>
      </c>
      <c r="N60" s="253">
        <v>0</v>
      </c>
      <c r="O60" s="253">
        <v>0</v>
      </c>
      <c r="P60" s="253">
        <v>0</v>
      </c>
      <c r="Q60" s="253">
        <v>1984455</v>
      </c>
      <c r="R60" s="253">
        <v>1984455</v>
      </c>
      <c r="S60" s="282">
        <v>0</v>
      </c>
      <c r="T60" s="282"/>
      <c r="U60" s="253">
        <v>0</v>
      </c>
      <c r="V60" s="282">
        <v>0</v>
      </c>
      <c r="W60" s="282"/>
    </row>
    <row r="61" spans="1:23" ht="21.75" customHeight="1">
      <c r="A61" s="252" t="s">
        <v>625</v>
      </c>
      <c r="B61" s="252" t="s">
        <v>248</v>
      </c>
      <c r="C61" s="252" t="s">
        <v>625</v>
      </c>
      <c r="D61" s="281" t="s">
        <v>249</v>
      </c>
      <c r="E61" s="281"/>
      <c r="F61" s="282">
        <v>55000</v>
      </c>
      <c r="G61" s="282"/>
      <c r="H61" s="253">
        <v>55000</v>
      </c>
      <c r="I61" s="253">
        <v>55000</v>
      </c>
      <c r="J61" s="253">
        <v>0</v>
      </c>
      <c r="K61" s="253">
        <v>55000</v>
      </c>
      <c r="L61" s="253">
        <v>0</v>
      </c>
      <c r="M61" s="253">
        <v>0</v>
      </c>
      <c r="N61" s="253">
        <v>0</v>
      </c>
      <c r="O61" s="253">
        <v>0</v>
      </c>
      <c r="P61" s="253">
        <v>0</v>
      </c>
      <c r="Q61" s="253">
        <v>0</v>
      </c>
      <c r="R61" s="253">
        <v>0</v>
      </c>
      <c r="S61" s="282">
        <v>0</v>
      </c>
      <c r="T61" s="282"/>
      <c r="U61" s="253">
        <v>0</v>
      </c>
      <c r="V61" s="282">
        <v>0</v>
      </c>
      <c r="W61" s="282"/>
    </row>
    <row r="62" spans="1:23" ht="18" customHeight="1">
      <c r="A62" s="252" t="s">
        <v>625</v>
      </c>
      <c r="B62" s="252" t="s">
        <v>250</v>
      </c>
      <c r="C62" s="252" t="s">
        <v>625</v>
      </c>
      <c r="D62" s="281" t="s">
        <v>37</v>
      </c>
      <c r="E62" s="281"/>
      <c r="F62" s="282">
        <v>2001455</v>
      </c>
      <c r="G62" s="282"/>
      <c r="H62" s="253">
        <v>17000</v>
      </c>
      <c r="I62" s="253">
        <v>17000</v>
      </c>
      <c r="J62" s="253">
        <v>2000</v>
      </c>
      <c r="K62" s="253">
        <v>15000</v>
      </c>
      <c r="L62" s="253">
        <v>0</v>
      </c>
      <c r="M62" s="253">
        <v>0</v>
      </c>
      <c r="N62" s="253">
        <v>0</v>
      </c>
      <c r="O62" s="253">
        <v>0</v>
      </c>
      <c r="P62" s="253">
        <v>0</v>
      </c>
      <c r="Q62" s="253">
        <v>1984455</v>
      </c>
      <c r="R62" s="253">
        <v>1984455</v>
      </c>
      <c r="S62" s="282">
        <v>0</v>
      </c>
      <c r="T62" s="282"/>
      <c r="U62" s="253">
        <v>0</v>
      </c>
      <c r="V62" s="282">
        <v>0</v>
      </c>
      <c r="W62" s="282"/>
    </row>
    <row r="63" spans="1:23" ht="20.25" customHeight="1">
      <c r="A63" s="252" t="s">
        <v>129</v>
      </c>
      <c r="B63" s="252" t="s">
        <v>625</v>
      </c>
      <c r="C63" s="252" t="s">
        <v>625</v>
      </c>
      <c r="D63" s="281" t="s">
        <v>130</v>
      </c>
      <c r="E63" s="281"/>
      <c r="F63" s="282">
        <v>30502900</v>
      </c>
      <c r="G63" s="282"/>
      <c r="H63" s="253">
        <v>30502900</v>
      </c>
      <c r="I63" s="253">
        <v>30436700</v>
      </c>
      <c r="J63" s="253">
        <v>23293085</v>
      </c>
      <c r="K63" s="253">
        <v>7143615</v>
      </c>
      <c r="L63" s="253">
        <v>0</v>
      </c>
      <c r="M63" s="253">
        <v>66200</v>
      </c>
      <c r="N63" s="253">
        <v>0</v>
      </c>
      <c r="O63" s="253">
        <v>0</v>
      </c>
      <c r="P63" s="253">
        <v>0</v>
      </c>
      <c r="Q63" s="253">
        <v>0</v>
      </c>
      <c r="R63" s="253">
        <v>0</v>
      </c>
      <c r="S63" s="282">
        <v>0</v>
      </c>
      <c r="T63" s="282"/>
      <c r="U63" s="253">
        <v>0</v>
      </c>
      <c r="V63" s="282">
        <v>0</v>
      </c>
      <c r="W63" s="282"/>
    </row>
    <row r="64" spans="1:23" ht="21.75" customHeight="1">
      <c r="A64" s="252" t="s">
        <v>625</v>
      </c>
      <c r="B64" s="252" t="s">
        <v>131</v>
      </c>
      <c r="C64" s="252" t="s">
        <v>625</v>
      </c>
      <c r="D64" s="281" t="s">
        <v>132</v>
      </c>
      <c r="E64" s="281"/>
      <c r="F64" s="282">
        <v>27292717</v>
      </c>
      <c r="G64" s="282"/>
      <c r="H64" s="253">
        <v>27292717</v>
      </c>
      <c r="I64" s="253">
        <v>27231717</v>
      </c>
      <c r="J64" s="253">
        <v>21067710</v>
      </c>
      <c r="K64" s="253">
        <v>6164007</v>
      </c>
      <c r="L64" s="253">
        <v>0</v>
      </c>
      <c r="M64" s="253">
        <v>61000</v>
      </c>
      <c r="N64" s="253">
        <v>0</v>
      </c>
      <c r="O64" s="253">
        <v>0</v>
      </c>
      <c r="P64" s="253">
        <v>0</v>
      </c>
      <c r="Q64" s="253">
        <v>0</v>
      </c>
      <c r="R64" s="253">
        <v>0</v>
      </c>
      <c r="S64" s="282">
        <v>0</v>
      </c>
      <c r="T64" s="282"/>
      <c r="U64" s="253">
        <v>0</v>
      </c>
      <c r="V64" s="282">
        <v>0</v>
      </c>
      <c r="W64" s="282"/>
    </row>
    <row r="65" spans="1:23" ht="18.75" customHeight="1">
      <c r="A65" s="252" t="s">
        <v>625</v>
      </c>
      <c r="B65" s="252" t="s">
        <v>138</v>
      </c>
      <c r="C65" s="252" t="s">
        <v>625</v>
      </c>
      <c r="D65" s="281" t="s">
        <v>139</v>
      </c>
      <c r="E65" s="281"/>
      <c r="F65" s="282">
        <v>1329236</v>
      </c>
      <c r="G65" s="282"/>
      <c r="H65" s="253">
        <v>1329236</v>
      </c>
      <c r="I65" s="253">
        <v>1326036</v>
      </c>
      <c r="J65" s="253">
        <v>874980</v>
      </c>
      <c r="K65" s="253">
        <v>451056</v>
      </c>
      <c r="L65" s="253">
        <v>0</v>
      </c>
      <c r="M65" s="253">
        <v>3200</v>
      </c>
      <c r="N65" s="253">
        <v>0</v>
      </c>
      <c r="O65" s="253">
        <v>0</v>
      </c>
      <c r="P65" s="253">
        <v>0</v>
      </c>
      <c r="Q65" s="253">
        <v>0</v>
      </c>
      <c r="R65" s="253">
        <v>0</v>
      </c>
      <c r="S65" s="282">
        <v>0</v>
      </c>
      <c r="T65" s="282"/>
      <c r="U65" s="253">
        <v>0</v>
      </c>
      <c r="V65" s="282">
        <v>0</v>
      </c>
      <c r="W65" s="282"/>
    </row>
    <row r="66" spans="1:23" ht="30.75" customHeight="1">
      <c r="A66" s="252" t="s">
        <v>625</v>
      </c>
      <c r="B66" s="252" t="s">
        <v>251</v>
      </c>
      <c r="C66" s="252" t="s">
        <v>625</v>
      </c>
      <c r="D66" s="281" t="s">
        <v>252</v>
      </c>
      <c r="E66" s="281"/>
      <c r="F66" s="282">
        <v>1135755</v>
      </c>
      <c r="G66" s="282"/>
      <c r="H66" s="253">
        <v>1135755</v>
      </c>
      <c r="I66" s="253">
        <v>1133755</v>
      </c>
      <c r="J66" s="253">
        <v>954255</v>
      </c>
      <c r="K66" s="253">
        <v>179500</v>
      </c>
      <c r="L66" s="253">
        <v>0</v>
      </c>
      <c r="M66" s="253">
        <v>2000</v>
      </c>
      <c r="N66" s="253">
        <v>0</v>
      </c>
      <c r="O66" s="253">
        <v>0</v>
      </c>
      <c r="P66" s="253">
        <v>0</v>
      </c>
      <c r="Q66" s="253">
        <v>0</v>
      </c>
      <c r="R66" s="253">
        <v>0</v>
      </c>
      <c r="S66" s="282">
        <v>0</v>
      </c>
      <c r="T66" s="282"/>
      <c r="U66" s="253">
        <v>0</v>
      </c>
      <c r="V66" s="282">
        <v>0</v>
      </c>
      <c r="W66" s="282"/>
    </row>
    <row r="67" spans="1:23" ht="33.75" customHeight="1">
      <c r="A67" s="252" t="s">
        <v>625</v>
      </c>
      <c r="B67" s="252" t="s">
        <v>253</v>
      </c>
      <c r="C67" s="252" t="s">
        <v>625</v>
      </c>
      <c r="D67" s="281" t="s">
        <v>254</v>
      </c>
      <c r="E67" s="281"/>
      <c r="F67" s="282">
        <v>5000</v>
      </c>
      <c r="G67" s="282"/>
      <c r="H67" s="253">
        <v>5000</v>
      </c>
      <c r="I67" s="253">
        <v>5000</v>
      </c>
      <c r="J67" s="253">
        <v>0</v>
      </c>
      <c r="K67" s="253">
        <v>5000</v>
      </c>
      <c r="L67" s="253">
        <v>0</v>
      </c>
      <c r="M67" s="253">
        <v>0</v>
      </c>
      <c r="N67" s="253">
        <v>0</v>
      </c>
      <c r="O67" s="253">
        <v>0</v>
      </c>
      <c r="P67" s="253">
        <v>0</v>
      </c>
      <c r="Q67" s="253">
        <v>0</v>
      </c>
      <c r="R67" s="253">
        <v>0</v>
      </c>
      <c r="S67" s="282">
        <v>0</v>
      </c>
      <c r="T67" s="282"/>
      <c r="U67" s="253">
        <v>0</v>
      </c>
      <c r="V67" s="282">
        <v>0</v>
      </c>
      <c r="W67" s="282"/>
    </row>
    <row r="68" spans="1:23" ht="20.25" customHeight="1">
      <c r="A68" s="252" t="s">
        <v>625</v>
      </c>
      <c r="B68" s="252" t="s">
        <v>140</v>
      </c>
      <c r="C68" s="252" t="s">
        <v>625</v>
      </c>
      <c r="D68" s="281" t="s">
        <v>37</v>
      </c>
      <c r="E68" s="281"/>
      <c r="F68" s="282">
        <v>740192</v>
      </c>
      <c r="G68" s="282"/>
      <c r="H68" s="253">
        <v>740192</v>
      </c>
      <c r="I68" s="253">
        <v>740192</v>
      </c>
      <c r="J68" s="253">
        <v>396140</v>
      </c>
      <c r="K68" s="253">
        <v>344052</v>
      </c>
      <c r="L68" s="253">
        <v>0</v>
      </c>
      <c r="M68" s="253">
        <v>0</v>
      </c>
      <c r="N68" s="253">
        <v>0</v>
      </c>
      <c r="O68" s="253">
        <v>0</v>
      </c>
      <c r="P68" s="253">
        <v>0</v>
      </c>
      <c r="Q68" s="253">
        <v>0</v>
      </c>
      <c r="R68" s="253">
        <v>0</v>
      </c>
      <c r="S68" s="282">
        <v>0</v>
      </c>
      <c r="T68" s="282"/>
      <c r="U68" s="253">
        <v>0</v>
      </c>
      <c r="V68" s="282">
        <v>0</v>
      </c>
      <c r="W68" s="282"/>
    </row>
    <row r="69" spans="1:23" ht="33" customHeight="1">
      <c r="A69" s="252" t="s">
        <v>142</v>
      </c>
      <c r="B69" s="252" t="s">
        <v>625</v>
      </c>
      <c r="C69" s="252" t="s">
        <v>625</v>
      </c>
      <c r="D69" s="281" t="s">
        <v>143</v>
      </c>
      <c r="E69" s="281"/>
      <c r="F69" s="282">
        <v>4770421</v>
      </c>
      <c r="G69" s="282"/>
      <c r="H69" s="253">
        <v>4594421</v>
      </c>
      <c r="I69" s="253">
        <v>4037773</v>
      </c>
      <c r="J69" s="253">
        <v>3323493</v>
      </c>
      <c r="K69" s="253">
        <v>714280</v>
      </c>
      <c r="L69" s="253">
        <v>538648</v>
      </c>
      <c r="M69" s="253">
        <v>3000</v>
      </c>
      <c r="N69" s="253">
        <v>15000</v>
      </c>
      <c r="O69" s="253">
        <v>0</v>
      </c>
      <c r="P69" s="253">
        <v>0</v>
      </c>
      <c r="Q69" s="253">
        <v>176000</v>
      </c>
      <c r="R69" s="253">
        <v>176000</v>
      </c>
      <c r="S69" s="282">
        <v>81000</v>
      </c>
      <c r="T69" s="282"/>
      <c r="U69" s="253">
        <v>0</v>
      </c>
      <c r="V69" s="282">
        <v>0</v>
      </c>
      <c r="W69" s="282"/>
    </row>
    <row r="70" spans="1:23" ht="50.25" customHeight="1">
      <c r="A70" s="252" t="s">
        <v>625</v>
      </c>
      <c r="B70" s="252" t="s">
        <v>144</v>
      </c>
      <c r="C70" s="252" t="s">
        <v>625</v>
      </c>
      <c r="D70" s="281" t="s">
        <v>145</v>
      </c>
      <c r="E70" s="281"/>
      <c r="F70" s="282">
        <v>1194262</v>
      </c>
      <c r="G70" s="282"/>
      <c r="H70" s="253">
        <v>1194262</v>
      </c>
      <c r="I70" s="253">
        <v>655614</v>
      </c>
      <c r="J70" s="253">
        <v>412300</v>
      </c>
      <c r="K70" s="253">
        <v>243314</v>
      </c>
      <c r="L70" s="253">
        <v>538648</v>
      </c>
      <c r="M70" s="253">
        <v>0</v>
      </c>
      <c r="N70" s="253">
        <v>0</v>
      </c>
      <c r="O70" s="253">
        <v>0</v>
      </c>
      <c r="P70" s="253">
        <v>0</v>
      </c>
      <c r="Q70" s="253">
        <v>0</v>
      </c>
      <c r="R70" s="253">
        <v>0</v>
      </c>
      <c r="S70" s="282">
        <v>0</v>
      </c>
      <c r="T70" s="282"/>
      <c r="U70" s="253">
        <v>0</v>
      </c>
      <c r="V70" s="282">
        <v>0</v>
      </c>
      <c r="W70" s="282"/>
    </row>
    <row r="71" spans="1:23" ht="35.25" customHeight="1">
      <c r="A71" s="252" t="s">
        <v>625</v>
      </c>
      <c r="B71" s="252" t="s">
        <v>148</v>
      </c>
      <c r="C71" s="252" t="s">
        <v>625</v>
      </c>
      <c r="D71" s="281" t="s">
        <v>149</v>
      </c>
      <c r="E71" s="281"/>
      <c r="F71" s="282">
        <v>811459</v>
      </c>
      <c r="G71" s="282"/>
      <c r="H71" s="253">
        <v>811459</v>
      </c>
      <c r="I71" s="253">
        <v>810959</v>
      </c>
      <c r="J71" s="253">
        <v>644393</v>
      </c>
      <c r="K71" s="253">
        <v>166566</v>
      </c>
      <c r="L71" s="253">
        <v>0</v>
      </c>
      <c r="M71" s="253">
        <v>500</v>
      </c>
      <c r="N71" s="253">
        <v>0</v>
      </c>
      <c r="O71" s="253">
        <v>0</v>
      </c>
      <c r="P71" s="253">
        <v>0</v>
      </c>
      <c r="Q71" s="253">
        <v>0</v>
      </c>
      <c r="R71" s="253">
        <v>0</v>
      </c>
      <c r="S71" s="282">
        <v>0</v>
      </c>
      <c r="T71" s="282"/>
      <c r="U71" s="253">
        <v>0</v>
      </c>
      <c r="V71" s="282">
        <v>0</v>
      </c>
      <c r="W71" s="282"/>
    </row>
    <row r="72" spans="1:23" ht="17.25" customHeight="1">
      <c r="A72" s="252" t="s">
        <v>625</v>
      </c>
      <c r="B72" s="252" t="s">
        <v>153</v>
      </c>
      <c r="C72" s="252" t="s">
        <v>625</v>
      </c>
      <c r="D72" s="281" t="s">
        <v>154</v>
      </c>
      <c r="E72" s="281"/>
      <c r="F72" s="282">
        <v>2668700</v>
      </c>
      <c r="G72" s="282"/>
      <c r="H72" s="253">
        <v>2573700</v>
      </c>
      <c r="I72" s="253">
        <v>2571200</v>
      </c>
      <c r="J72" s="253">
        <v>2266800</v>
      </c>
      <c r="K72" s="253">
        <v>304400</v>
      </c>
      <c r="L72" s="253">
        <v>0</v>
      </c>
      <c r="M72" s="253">
        <v>2500</v>
      </c>
      <c r="N72" s="253">
        <v>0</v>
      </c>
      <c r="O72" s="253">
        <v>0</v>
      </c>
      <c r="P72" s="253">
        <v>0</v>
      </c>
      <c r="Q72" s="253">
        <v>95000</v>
      </c>
      <c r="R72" s="253">
        <v>95000</v>
      </c>
      <c r="S72" s="282">
        <v>0</v>
      </c>
      <c r="T72" s="282"/>
      <c r="U72" s="253">
        <v>0</v>
      </c>
      <c r="V72" s="282">
        <v>0</v>
      </c>
      <c r="W72" s="282"/>
    </row>
    <row r="73" spans="1:23" ht="24.75" customHeight="1">
      <c r="A73" s="252" t="s">
        <v>625</v>
      </c>
      <c r="B73" s="252" t="s">
        <v>255</v>
      </c>
      <c r="C73" s="252" t="s">
        <v>625</v>
      </c>
      <c r="D73" s="281" t="s">
        <v>37</v>
      </c>
      <c r="E73" s="281"/>
      <c r="F73" s="282">
        <v>96000</v>
      </c>
      <c r="G73" s="282"/>
      <c r="H73" s="253">
        <v>15000</v>
      </c>
      <c r="I73" s="253">
        <v>0</v>
      </c>
      <c r="J73" s="253">
        <v>0</v>
      </c>
      <c r="K73" s="253">
        <v>0</v>
      </c>
      <c r="L73" s="253">
        <v>0</v>
      </c>
      <c r="M73" s="253">
        <v>0</v>
      </c>
      <c r="N73" s="253">
        <v>15000</v>
      </c>
      <c r="O73" s="253">
        <v>0</v>
      </c>
      <c r="P73" s="253">
        <v>0</v>
      </c>
      <c r="Q73" s="253">
        <v>81000</v>
      </c>
      <c r="R73" s="253">
        <v>81000</v>
      </c>
      <c r="S73" s="282">
        <v>81000</v>
      </c>
      <c r="T73" s="282"/>
      <c r="U73" s="253">
        <v>0</v>
      </c>
      <c r="V73" s="282">
        <v>0</v>
      </c>
      <c r="W73" s="282"/>
    </row>
    <row r="74" spans="1:23" ht="25.5" customHeight="1">
      <c r="A74" s="252" t="s">
        <v>157</v>
      </c>
      <c r="B74" s="252" t="s">
        <v>625</v>
      </c>
      <c r="C74" s="252" t="s">
        <v>625</v>
      </c>
      <c r="D74" s="281" t="s">
        <v>158</v>
      </c>
      <c r="E74" s="281"/>
      <c r="F74" s="282">
        <v>9257122</v>
      </c>
      <c r="G74" s="282"/>
      <c r="H74" s="253">
        <v>9257122</v>
      </c>
      <c r="I74" s="253">
        <v>9074614</v>
      </c>
      <c r="J74" s="253">
        <v>7428404</v>
      </c>
      <c r="K74" s="253">
        <v>1646210</v>
      </c>
      <c r="L74" s="253">
        <v>0</v>
      </c>
      <c r="M74" s="253">
        <v>182508</v>
      </c>
      <c r="N74" s="253">
        <v>0</v>
      </c>
      <c r="O74" s="253">
        <v>0</v>
      </c>
      <c r="P74" s="253">
        <v>0</v>
      </c>
      <c r="Q74" s="253">
        <v>0</v>
      </c>
      <c r="R74" s="253">
        <v>0</v>
      </c>
      <c r="S74" s="282">
        <v>0</v>
      </c>
      <c r="T74" s="282"/>
      <c r="U74" s="253">
        <v>0</v>
      </c>
      <c r="V74" s="282">
        <v>0</v>
      </c>
      <c r="W74" s="282"/>
    </row>
    <row r="75" spans="1:23" ht="27.75" customHeight="1">
      <c r="A75" s="252" t="s">
        <v>625</v>
      </c>
      <c r="B75" s="252" t="s">
        <v>159</v>
      </c>
      <c r="C75" s="252" t="s">
        <v>625</v>
      </c>
      <c r="D75" s="281" t="s">
        <v>160</v>
      </c>
      <c r="E75" s="281"/>
      <c r="F75" s="282">
        <v>5700381</v>
      </c>
      <c r="G75" s="282"/>
      <c r="H75" s="253">
        <v>5700381</v>
      </c>
      <c r="I75" s="253">
        <v>5605381</v>
      </c>
      <c r="J75" s="253">
        <v>4478665</v>
      </c>
      <c r="K75" s="253">
        <v>1126716</v>
      </c>
      <c r="L75" s="253">
        <v>0</v>
      </c>
      <c r="M75" s="253">
        <v>95000</v>
      </c>
      <c r="N75" s="253">
        <v>0</v>
      </c>
      <c r="O75" s="253">
        <v>0</v>
      </c>
      <c r="P75" s="253">
        <v>0</v>
      </c>
      <c r="Q75" s="253">
        <v>0</v>
      </c>
      <c r="R75" s="253">
        <v>0</v>
      </c>
      <c r="S75" s="282">
        <v>0</v>
      </c>
      <c r="T75" s="282"/>
      <c r="U75" s="253">
        <v>0</v>
      </c>
      <c r="V75" s="282">
        <v>0</v>
      </c>
      <c r="W75" s="282"/>
    </row>
    <row r="76" spans="1:23" ht="52.5" customHeight="1">
      <c r="A76" s="252" t="s">
        <v>625</v>
      </c>
      <c r="B76" s="252" t="s">
        <v>256</v>
      </c>
      <c r="C76" s="252" t="s">
        <v>625</v>
      </c>
      <c r="D76" s="281" t="s">
        <v>257</v>
      </c>
      <c r="E76" s="281"/>
      <c r="F76" s="282">
        <v>1335631</v>
      </c>
      <c r="G76" s="282"/>
      <c r="H76" s="253">
        <v>1335631</v>
      </c>
      <c r="I76" s="253">
        <v>1311623</v>
      </c>
      <c r="J76" s="253">
        <v>1148939</v>
      </c>
      <c r="K76" s="253">
        <v>162684</v>
      </c>
      <c r="L76" s="253">
        <v>0</v>
      </c>
      <c r="M76" s="253">
        <v>24008</v>
      </c>
      <c r="N76" s="253">
        <v>0</v>
      </c>
      <c r="O76" s="253">
        <v>0</v>
      </c>
      <c r="P76" s="253">
        <v>0</v>
      </c>
      <c r="Q76" s="253">
        <v>0</v>
      </c>
      <c r="R76" s="253">
        <v>0</v>
      </c>
      <c r="S76" s="282">
        <v>0</v>
      </c>
      <c r="T76" s="282"/>
      <c r="U76" s="253">
        <v>0</v>
      </c>
      <c r="V76" s="282">
        <v>0</v>
      </c>
      <c r="W76" s="282"/>
    </row>
    <row r="77" spans="1:23" ht="24.75" customHeight="1">
      <c r="A77" s="252" t="s">
        <v>625</v>
      </c>
      <c r="B77" s="252" t="s">
        <v>258</v>
      </c>
      <c r="C77" s="252" t="s">
        <v>625</v>
      </c>
      <c r="D77" s="281" t="s">
        <v>259</v>
      </c>
      <c r="E77" s="281"/>
      <c r="F77" s="282">
        <v>2181700</v>
      </c>
      <c r="G77" s="282"/>
      <c r="H77" s="253">
        <v>2181700</v>
      </c>
      <c r="I77" s="253">
        <v>2134200</v>
      </c>
      <c r="J77" s="253">
        <v>1794700</v>
      </c>
      <c r="K77" s="253">
        <v>339500</v>
      </c>
      <c r="L77" s="253">
        <v>0</v>
      </c>
      <c r="M77" s="253">
        <v>47500</v>
      </c>
      <c r="N77" s="253">
        <v>0</v>
      </c>
      <c r="O77" s="253">
        <v>0</v>
      </c>
      <c r="P77" s="253">
        <v>0</v>
      </c>
      <c r="Q77" s="253">
        <v>0</v>
      </c>
      <c r="R77" s="253">
        <v>0</v>
      </c>
      <c r="S77" s="282">
        <v>0</v>
      </c>
      <c r="T77" s="282"/>
      <c r="U77" s="253">
        <v>0</v>
      </c>
      <c r="V77" s="282">
        <v>0</v>
      </c>
      <c r="W77" s="282"/>
    </row>
    <row r="78" spans="1:23" ht="39" customHeight="1">
      <c r="A78" s="252" t="s">
        <v>625</v>
      </c>
      <c r="B78" s="252" t="s">
        <v>260</v>
      </c>
      <c r="C78" s="252" t="s">
        <v>625</v>
      </c>
      <c r="D78" s="281" t="s">
        <v>261</v>
      </c>
      <c r="E78" s="281"/>
      <c r="F78" s="282">
        <v>3000</v>
      </c>
      <c r="G78" s="282"/>
      <c r="H78" s="253">
        <v>3000</v>
      </c>
      <c r="I78" s="253">
        <v>0</v>
      </c>
      <c r="J78" s="253">
        <v>0</v>
      </c>
      <c r="K78" s="253">
        <v>0</v>
      </c>
      <c r="L78" s="253">
        <v>0</v>
      </c>
      <c r="M78" s="253">
        <v>3000</v>
      </c>
      <c r="N78" s="253">
        <v>0</v>
      </c>
      <c r="O78" s="253">
        <v>0</v>
      </c>
      <c r="P78" s="253">
        <v>0</v>
      </c>
      <c r="Q78" s="253">
        <v>0</v>
      </c>
      <c r="R78" s="253">
        <v>0</v>
      </c>
      <c r="S78" s="282">
        <v>0</v>
      </c>
      <c r="T78" s="282"/>
      <c r="U78" s="253">
        <v>0</v>
      </c>
      <c r="V78" s="282">
        <v>0</v>
      </c>
      <c r="W78" s="282"/>
    </row>
    <row r="79" spans="1:23" ht="39.75" customHeight="1">
      <c r="A79" s="252" t="s">
        <v>625</v>
      </c>
      <c r="B79" s="252" t="s">
        <v>262</v>
      </c>
      <c r="C79" s="252" t="s">
        <v>625</v>
      </c>
      <c r="D79" s="281" t="s">
        <v>263</v>
      </c>
      <c r="E79" s="281"/>
      <c r="F79" s="282">
        <v>13000</v>
      </c>
      <c r="G79" s="282"/>
      <c r="H79" s="253">
        <v>13000</v>
      </c>
      <c r="I79" s="253">
        <v>0</v>
      </c>
      <c r="J79" s="253">
        <v>0</v>
      </c>
      <c r="K79" s="253">
        <v>0</v>
      </c>
      <c r="L79" s="253">
        <v>0</v>
      </c>
      <c r="M79" s="253">
        <v>13000</v>
      </c>
      <c r="N79" s="253">
        <v>0</v>
      </c>
      <c r="O79" s="253">
        <v>0</v>
      </c>
      <c r="P79" s="253">
        <v>0</v>
      </c>
      <c r="Q79" s="253">
        <v>0</v>
      </c>
      <c r="R79" s="253">
        <v>0</v>
      </c>
      <c r="S79" s="282">
        <v>0</v>
      </c>
      <c r="T79" s="282"/>
      <c r="U79" s="253">
        <v>0</v>
      </c>
      <c r="V79" s="282">
        <v>0</v>
      </c>
      <c r="W79" s="282"/>
    </row>
    <row r="80" spans="1:23" ht="33" customHeight="1">
      <c r="A80" s="252" t="s">
        <v>625</v>
      </c>
      <c r="B80" s="252" t="s">
        <v>264</v>
      </c>
      <c r="C80" s="252" t="s">
        <v>625</v>
      </c>
      <c r="D80" s="281" t="s">
        <v>265</v>
      </c>
      <c r="E80" s="281"/>
      <c r="F80" s="282">
        <v>7100</v>
      </c>
      <c r="G80" s="282"/>
      <c r="H80" s="253">
        <v>7100</v>
      </c>
      <c r="I80" s="253">
        <v>7100</v>
      </c>
      <c r="J80" s="253">
        <v>6100</v>
      </c>
      <c r="K80" s="253">
        <v>1000</v>
      </c>
      <c r="L80" s="253">
        <v>0</v>
      </c>
      <c r="M80" s="253">
        <v>0</v>
      </c>
      <c r="N80" s="253">
        <v>0</v>
      </c>
      <c r="O80" s="253">
        <v>0</v>
      </c>
      <c r="P80" s="253">
        <v>0</v>
      </c>
      <c r="Q80" s="253">
        <v>0</v>
      </c>
      <c r="R80" s="253">
        <v>0</v>
      </c>
      <c r="S80" s="282">
        <v>0</v>
      </c>
      <c r="T80" s="282"/>
      <c r="U80" s="253">
        <v>0</v>
      </c>
      <c r="V80" s="282">
        <v>0</v>
      </c>
      <c r="W80" s="282"/>
    </row>
    <row r="81" spans="1:23" ht="31.5" customHeight="1">
      <c r="A81" s="252" t="s">
        <v>625</v>
      </c>
      <c r="B81" s="252" t="s">
        <v>266</v>
      </c>
      <c r="C81" s="252" t="s">
        <v>625</v>
      </c>
      <c r="D81" s="281" t="s">
        <v>240</v>
      </c>
      <c r="E81" s="281"/>
      <c r="F81" s="282">
        <v>16310</v>
      </c>
      <c r="G81" s="282"/>
      <c r="H81" s="253">
        <v>16310</v>
      </c>
      <c r="I81" s="253">
        <v>16310</v>
      </c>
      <c r="J81" s="253">
        <v>0</v>
      </c>
      <c r="K81" s="253">
        <v>16310</v>
      </c>
      <c r="L81" s="253">
        <v>0</v>
      </c>
      <c r="M81" s="253">
        <v>0</v>
      </c>
      <c r="N81" s="253">
        <v>0</v>
      </c>
      <c r="O81" s="253">
        <v>0</v>
      </c>
      <c r="P81" s="253">
        <v>0</v>
      </c>
      <c r="Q81" s="253">
        <v>0</v>
      </c>
      <c r="R81" s="253">
        <v>0</v>
      </c>
      <c r="S81" s="282">
        <v>0</v>
      </c>
      <c r="T81" s="282"/>
      <c r="U81" s="253">
        <v>0</v>
      </c>
      <c r="V81" s="282">
        <v>0</v>
      </c>
      <c r="W81" s="282"/>
    </row>
    <row r="82" spans="1:23" ht="17.25" customHeight="1">
      <c r="A82" s="252" t="s">
        <v>163</v>
      </c>
      <c r="B82" s="252" t="s">
        <v>625</v>
      </c>
      <c r="C82" s="252" t="s">
        <v>625</v>
      </c>
      <c r="D82" s="281" t="s">
        <v>164</v>
      </c>
      <c r="E82" s="281"/>
      <c r="F82" s="282">
        <v>10903769.62</v>
      </c>
      <c r="G82" s="282"/>
      <c r="H82" s="253">
        <v>7255644</v>
      </c>
      <c r="I82" s="253">
        <v>5641446</v>
      </c>
      <c r="J82" s="253">
        <v>3866927</v>
      </c>
      <c r="K82" s="253">
        <v>1774519</v>
      </c>
      <c r="L82" s="253">
        <v>551198</v>
      </c>
      <c r="M82" s="253">
        <v>1063000</v>
      </c>
      <c r="N82" s="253">
        <v>0</v>
      </c>
      <c r="O82" s="253">
        <v>0</v>
      </c>
      <c r="P82" s="253">
        <v>0</v>
      </c>
      <c r="Q82" s="253">
        <v>3648125.62</v>
      </c>
      <c r="R82" s="253">
        <v>3648125.62</v>
      </c>
      <c r="S82" s="282">
        <v>0</v>
      </c>
      <c r="T82" s="282"/>
      <c r="U82" s="253">
        <v>0</v>
      </c>
      <c r="V82" s="282">
        <v>0</v>
      </c>
      <c r="W82" s="282"/>
    </row>
    <row r="83" spans="1:23" ht="24.75" customHeight="1">
      <c r="A83" s="252" t="s">
        <v>625</v>
      </c>
      <c r="B83" s="252" t="s">
        <v>267</v>
      </c>
      <c r="C83" s="252" t="s">
        <v>625</v>
      </c>
      <c r="D83" s="281" t="s">
        <v>268</v>
      </c>
      <c r="E83" s="281"/>
      <c r="F83" s="282">
        <v>500</v>
      </c>
      <c r="G83" s="282"/>
      <c r="H83" s="253">
        <v>500</v>
      </c>
      <c r="I83" s="253">
        <v>500</v>
      </c>
      <c r="J83" s="253">
        <v>0</v>
      </c>
      <c r="K83" s="253">
        <v>500</v>
      </c>
      <c r="L83" s="253">
        <v>0</v>
      </c>
      <c r="M83" s="253">
        <v>0</v>
      </c>
      <c r="N83" s="253">
        <v>0</v>
      </c>
      <c r="O83" s="253">
        <v>0</v>
      </c>
      <c r="P83" s="253">
        <v>0</v>
      </c>
      <c r="Q83" s="253">
        <v>0</v>
      </c>
      <c r="R83" s="253">
        <v>0</v>
      </c>
      <c r="S83" s="282">
        <v>0</v>
      </c>
      <c r="T83" s="282"/>
      <c r="U83" s="253">
        <v>0</v>
      </c>
      <c r="V83" s="282">
        <v>0</v>
      </c>
      <c r="W83" s="282"/>
    </row>
    <row r="84" spans="1:23" ht="18" customHeight="1">
      <c r="A84" s="252" t="s">
        <v>625</v>
      </c>
      <c r="B84" s="252" t="s">
        <v>165</v>
      </c>
      <c r="C84" s="252" t="s">
        <v>625</v>
      </c>
      <c r="D84" s="281" t="s">
        <v>166</v>
      </c>
      <c r="E84" s="281"/>
      <c r="F84" s="282">
        <v>1513698</v>
      </c>
      <c r="G84" s="282"/>
      <c r="H84" s="253">
        <v>1513698</v>
      </c>
      <c r="I84" s="253">
        <v>62500</v>
      </c>
      <c r="J84" s="253">
        <v>62500</v>
      </c>
      <c r="K84" s="253">
        <v>0</v>
      </c>
      <c r="L84" s="253">
        <v>551198</v>
      </c>
      <c r="M84" s="253">
        <v>900000</v>
      </c>
      <c r="N84" s="253">
        <v>0</v>
      </c>
      <c r="O84" s="253">
        <v>0</v>
      </c>
      <c r="P84" s="253">
        <v>0</v>
      </c>
      <c r="Q84" s="253">
        <v>0</v>
      </c>
      <c r="R84" s="253">
        <v>0</v>
      </c>
      <c r="S84" s="282">
        <v>0</v>
      </c>
      <c r="T84" s="282"/>
      <c r="U84" s="253">
        <v>0</v>
      </c>
      <c r="V84" s="282">
        <v>0</v>
      </c>
      <c r="W84" s="282"/>
    </row>
    <row r="85" spans="1:23" ht="36" customHeight="1">
      <c r="A85" s="252" t="s">
        <v>625</v>
      </c>
      <c r="B85" s="252" t="s">
        <v>169</v>
      </c>
      <c r="C85" s="252" t="s">
        <v>625</v>
      </c>
      <c r="D85" s="281" t="s">
        <v>170</v>
      </c>
      <c r="E85" s="281"/>
      <c r="F85" s="282">
        <v>9389571.62</v>
      </c>
      <c r="G85" s="282"/>
      <c r="H85" s="253">
        <v>5741446</v>
      </c>
      <c r="I85" s="253">
        <v>5578446</v>
      </c>
      <c r="J85" s="253">
        <v>3804427</v>
      </c>
      <c r="K85" s="253">
        <v>1774019</v>
      </c>
      <c r="L85" s="253">
        <v>0</v>
      </c>
      <c r="M85" s="253">
        <v>163000</v>
      </c>
      <c r="N85" s="253">
        <v>0</v>
      </c>
      <c r="O85" s="253">
        <v>0</v>
      </c>
      <c r="P85" s="253">
        <v>0</v>
      </c>
      <c r="Q85" s="253">
        <v>3648125.62</v>
      </c>
      <c r="R85" s="253">
        <v>3648125.62</v>
      </c>
      <c r="S85" s="282">
        <v>0</v>
      </c>
      <c r="T85" s="282"/>
      <c r="U85" s="253">
        <v>0</v>
      </c>
      <c r="V85" s="282">
        <v>0</v>
      </c>
      <c r="W85" s="282"/>
    </row>
    <row r="86" spans="1:23" ht="51.75" customHeight="1">
      <c r="A86" s="252" t="s">
        <v>171</v>
      </c>
      <c r="B86" s="252" t="s">
        <v>625</v>
      </c>
      <c r="C86" s="252" t="s">
        <v>625</v>
      </c>
      <c r="D86" s="281" t="s">
        <v>172</v>
      </c>
      <c r="E86" s="281"/>
      <c r="F86" s="282">
        <v>867464</v>
      </c>
      <c r="G86" s="282"/>
      <c r="H86" s="253">
        <v>86000</v>
      </c>
      <c r="I86" s="253">
        <v>86000</v>
      </c>
      <c r="J86" s="253">
        <v>0</v>
      </c>
      <c r="K86" s="253">
        <v>86000</v>
      </c>
      <c r="L86" s="253">
        <v>0</v>
      </c>
      <c r="M86" s="253">
        <v>0</v>
      </c>
      <c r="N86" s="253">
        <v>0</v>
      </c>
      <c r="O86" s="253">
        <v>0</v>
      </c>
      <c r="P86" s="253">
        <v>0</v>
      </c>
      <c r="Q86" s="253">
        <v>781464</v>
      </c>
      <c r="R86" s="253">
        <v>781464</v>
      </c>
      <c r="S86" s="282">
        <v>781464</v>
      </c>
      <c r="T86" s="282"/>
      <c r="U86" s="253">
        <v>0</v>
      </c>
      <c r="V86" s="282">
        <v>0</v>
      </c>
      <c r="W86" s="282"/>
    </row>
    <row r="87" spans="1:23" ht="71.25" customHeight="1">
      <c r="A87" s="252" t="s">
        <v>625</v>
      </c>
      <c r="B87" s="252" t="s">
        <v>173</v>
      </c>
      <c r="C87" s="252" t="s">
        <v>625</v>
      </c>
      <c r="D87" s="281" t="s">
        <v>174</v>
      </c>
      <c r="E87" s="281"/>
      <c r="F87" s="282">
        <v>867464</v>
      </c>
      <c r="G87" s="282"/>
      <c r="H87" s="253">
        <v>86000</v>
      </c>
      <c r="I87" s="253">
        <v>86000</v>
      </c>
      <c r="J87" s="253">
        <v>0</v>
      </c>
      <c r="K87" s="253">
        <v>86000</v>
      </c>
      <c r="L87" s="253">
        <v>0</v>
      </c>
      <c r="M87" s="253">
        <v>0</v>
      </c>
      <c r="N87" s="253">
        <v>0</v>
      </c>
      <c r="O87" s="253">
        <v>0</v>
      </c>
      <c r="P87" s="253">
        <v>0</v>
      </c>
      <c r="Q87" s="253">
        <v>781464</v>
      </c>
      <c r="R87" s="253">
        <v>781464</v>
      </c>
      <c r="S87" s="282">
        <v>781464</v>
      </c>
      <c r="T87" s="282"/>
      <c r="U87" s="253">
        <v>0</v>
      </c>
      <c r="V87" s="282">
        <v>0</v>
      </c>
      <c r="W87" s="282"/>
    </row>
    <row r="88" spans="1:23" ht="36" customHeight="1">
      <c r="A88" s="252" t="s">
        <v>269</v>
      </c>
      <c r="B88" s="252" t="s">
        <v>625</v>
      </c>
      <c r="C88" s="252" t="s">
        <v>625</v>
      </c>
      <c r="D88" s="281" t="s">
        <v>270</v>
      </c>
      <c r="E88" s="281"/>
      <c r="F88" s="282">
        <v>543500</v>
      </c>
      <c r="G88" s="282"/>
      <c r="H88" s="253">
        <v>478000</v>
      </c>
      <c r="I88" s="253">
        <v>28000</v>
      </c>
      <c r="J88" s="253">
        <v>5000</v>
      </c>
      <c r="K88" s="253">
        <v>23000</v>
      </c>
      <c r="L88" s="253">
        <v>450000</v>
      </c>
      <c r="M88" s="253">
        <v>0</v>
      </c>
      <c r="N88" s="253">
        <v>0</v>
      </c>
      <c r="O88" s="253">
        <v>0</v>
      </c>
      <c r="P88" s="253">
        <v>0</v>
      </c>
      <c r="Q88" s="253">
        <v>65500</v>
      </c>
      <c r="R88" s="253">
        <v>65500</v>
      </c>
      <c r="S88" s="282">
        <v>0</v>
      </c>
      <c r="T88" s="282"/>
      <c r="U88" s="253">
        <v>0</v>
      </c>
      <c r="V88" s="282">
        <v>0</v>
      </c>
      <c r="W88" s="282"/>
    </row>
    <row r="89" spans="1:23" ht="18" customHeight="1">
      <c r="A89" s="252" t="s">
        <v>625</v>
      </c>
      <c r="B89" s="252" t="s">
        <v>271</v>
      </c>
      <c r="C89" s="252" t="s">
        <v>625</v>
      </c>
      <c r="D89" s="281" t="s">
        <v>272</v>
      </c>
      <c r="E89" s="281"/>
      <c r="F89" s="282">
        <v>420000</v>
      </c>
      <c r="G89" s="282"/>
      <c r="H89" s="253">
        <v>420000</v>
      </c>
      <c r="I89" s="253">
        <v>0</v>
      </c>
      <c r="J89" s="253">
        <v>0</v>
      </c>
      <c r="K89" s="253">
        <v>0</v>
      </c>
      <c r="L89" s="253">
        <v>420000</v>
      </c>
      <c r="M89" s="253">
        <v>0</v>
      </c>
      <c r="N89" s="253">
        <v>0</v>
      </c>
      <c r="O89" s="253">
        <v>0</v>
      </c>
      <c r="P89" s="253">
        <v>0</v>
      </c>
      <c r="Q89" s="253">
        <v>0</v>
      </c>
      <c r="R89" s="253">
        <v>0</v>
      </c>
      <c r="S89" s="282">
        <v>0</v>
      </c>
      <c r="T89" s="282"/>
      <c r="U89" s="253">
        <v>0</v>
      </c>
      <c r="V89" s="282">
        <v>0</v>
      </c>
      <c r="W89" s="282"/>
    </row>
    <row r="90" spans="1:23" ht="20.25" customHeight="1">
      <c r="A90" s="252" t="s">
        <v>625</v>
      </c>
      <c r="B90" s="252" t="s">
        <v>273</v>
      </c>
      <c r="C90" s="252" t="s">
        <v>625</v>
      </c>
      <c r="D90" s="281" t="s">
        <v>274</v>
      </c>
      <c r="E90" s="281"/>
      <c r="F90" s="282">
        <v>30000</v>
      </c>
      <c r="G90" s="282"/>
      <c r="H90" s="253">
        <v>30000</v>
      </c>
      <c r="I90" s="253">
        <v>0</v>
      </c>
      <c r="J90" s="253">
        <v>0</v>
      </c>
      <c r="K90" s="253">
        <v>0</v>
      </c>
      <c r="L90" s="253">
        <v>30000</v>
      </c>
      <c r="M90" s="253">
        <v>0</v>
      </c>
      <c r="N90" s="253">
        <v>0</v>
      </c>
      <c r="O90" s="253">
        <v>0</v>
      </c>
      <c r="P90" s="253">
        <v>0</v>
      </c>
      <c r="Q90" s="253">
        <v>0</v>
      </c>
      <c r="R90" s="253">
        <v>0</v>
      </c>
      <c r="S90" s="282">
        <v>0</v>
      </c>
      <c r="T90" s="282"/>
      <c r="U90" s="253">
        <v>0</v>
      </c>
      <c r="V90" s="282">
        <v>0</v>
      </c>
      <c r="W90" s="282"/>
    </row>
    <row r="91" spans="1:23" ht="20.25" customHeight="1">
      <c r="A91" s="252" t="s">
        <v>625</v>
      </c>
      <c r="B91" s="252" t="s">
        <v>275</v>
      </c>
      <c r="C91" s="252" t="s">
        <v>625</v>
      </c>
      <c r="D91" s="281" t="s">
        <v>37</v>
      </c>
      <c r="E91" s="281"/>
      <c r="F91" s="282">
        <v>93500</v>
      </c>
      <c r="G91" s="282"/>
      <c r="H91" s="253">
        <v>28000</v>
      </c>
      <c r="I91" s="253">
        <v>28000</v>
      </c>
      <c r="J91" s="253">
        <v>5000</v>
      </c>
      <c r="K91" s="253">
        <v>23000</v>
      </c>
      <c r="L91" s="253">
        <v>0</v>
      </c>
      <c r="M91" s="253">
        <v>0</v>
      </c>
      <c r="N91" s="253">
        <v>0</v>
      </c>
      <c r="O91" s="253">
        <v>0</v>
      </c>
      <c r="P91" s="253">
        <v>0</v>
      </c>
      <c r="Q91" s="253">
        <v>65500</v>
      </c>
      <c r="R91" s="253">
        <v>65500</v>
      </c>
      <c r="S91" s="282">
        <v>0</v>
      </c>
      <c r="T91" s="282"/>
      <c r="U91" s="253">
        <v>0</v>
      </c>
      <c r="V91" s="282">
        <v>0</v>
      </c>
      <c r="W91" s="282"/>
    </row>
    <row r="92" spans="1:23" ht="21" customHeight="1">
      <c r="A92" s="252" t="s">
        <v>276</v>
      </c>
      <c r="B92" s="252" t="s">
        <v>625</v>
      </c>
      <c r="C92" s="252" t="s">
        <v>625</v>
      </c>
      <c r="D92" s="281" t="s">
        <v>277</v>
      </c>
      <c r="E92" s="281"/>
      <c r="F92" s="282">
        <v>51000</v>
      </c>
      <c r="G92" s="282"/>
      <c r="H92" s="253">
        <v>51000</v>
      </c>
      <c r="I92" s="253">
        <v>51000</v>
      </c>
      <c r="J92" s="253">
        <v>5000</v>
      </c>
      <c r="K92" s="253">
        <v>46000</v>
      </c>
      <c r="L92" s="253">
        <v>0</v>
      </c>
      <c r="M92" s="253">
        <v>0</v>
      </c>
      <c r="N92" s="253">
        <v>0</v>
      </c>
      <c r="O92" s="253">
        <v>0</v>
      </c>
      <c r="P92" s="253">
        <v>0</v>
      </c>
      <c r="Q92" s="253">
        <v>0</v>
      </c>
      <c r="R92" s="253">
        <v>0</v>
      </c>
      <c r="S92" s="282">
        <v>0</v>
      </c>
      <c r="T92" s="282"/>
      <c r="U92" s="253">
        <v>0</v>
      </c>
      <c r="V92" s="282">
        <v>0</v>
      </c>
      <c r="W92" s="282"/>
    </row>
    <row r="93" spans="1:23" ht="31.5" customHeight="1">
      <c r="A93" s="252" t="s">
        <v>625</v>
      </c>
      <c r="B93" s="252" t="s">
        <v>278</v>
      </c>
      <c r="C93" s="252" t="s">
        <v>625</v>
      </c>
      <c r="D93" s="281" t="s">
        <v>279</v>
      </c>
      <c r="E93" s="281"/>
      <c r="F93" s="282">
        <v>48000</v>
      </c>
      <c r="G93" s="282"/>
      <c r="H93" s="253">
        <v>48000</v>
      </c>
      <c r="I93" s="253">
        <v>48000</v>
      </c>
      <c r="J93" s="253">
        <v>5000</v>
      </c>
      <c r="K93" s="253">
        <v>43000</v>
      </c>
      <c r="L93" s="253">
        <v>0</v>
      </c>
      <c r="M93" s="253">
        <v>0</v>
      </c>
      <c r="N93" s="253">
        <v>0</v>
      </c>
      <c r="O93" s="253">
        <v>0</v>
      </c>
      <c r="P93" s="253">
        <v>0</v>
      </c>
      <c r="Q93" s="253">
        <v>0</v>
      </c>
      <c r="R93" s="253">
        <v>0</v>
      </c>
      <c r="S93" s="282">
        <v>0</v>
      </c>
      <c r="T93" s="282"/>
      <c r="U93" s="253">
        <v>0</v>
      </c>
      <c r="V93" s="282">
        <v>0</v>
      </c>
      <c r="W93" s="282"/>
    </row>
    <row r="94" spans="1:23" ht="26.25" customHeight="1">
      <c r="A94" s="252" t="s">
        <v>625</v>
      </c>
      <c r="B94" s="252" t="s">
        <v>280</v>
      </c>
      <c r="C94" s="252" t="s">
        <v>625</v>
      </c>
      <c r="D94" s="281" t="s">
        <v>37</v>
      </c>
      <c r="E94" s="281"/>
      <c r="F94" s="282">
        <v>3000</v>
      </c>
      <c r="G94" s="282"/>
      <c r="H94" s="253">
        <v>3000</v>
      </c>
      <c r="I94" s="253">
        <v>3000</v>
      </c>
      <c r="J94" s="253">
        <v>0</v>
      </c>
      <c r="K94" s="253">
        <v>3000</v>
      </c>
      <c r="L94" s="253">
        <v>0</v>
      </c>
      <c r="M94" s="253">
        <v>0</v>
      </c>
      <c r="N94" s="253">
        <v>0</v>
      </c>
      <c r="O94" s="253">
        <v>0</v>
      </c>
      <c r="P94" s="253">
        <v>0</v>
      </c>
      <c r="Q94" s="253">
        <v>0</v>
      </c>
      <c r="R94" s="253">
        <v>0</v>
      </c>
      <c r="S94" s="282">
        <v>0</v>
      </c>
      <c r="T94" s="282"/>
      <c r="U94" s="253">
        <v>0</v>
      </c>
      <c r="V94" s="282">
        <v>0</v>
      </c>
      <c r="W94" s="282"/>
    </row>
    <row r="95" spans="1:23" ht="23.25" customHeight="1">
      <c r="A95" s="283" t="s">
        <v>281</v>
      </c>
      <c r="B95" s="283"/>
      <c r="C95" s="283"/>
      <c r="D95" s="283"/>
      <c r="E95" s="283"/>
      <c r="F95" s="284">
        <v>151076371.62</v>
      </c>
      <c r="G95" s="284"/>
      <c r="H95" s="254">
        <v>113678598</v>
      </c>
      <c r="I95" s="255"/>
      <c r="J95" s="254">
        <v>79892532</v>
      </c>
      <c r="K95" s="254">
        <v>25599101</v>
      </c>
      <c r="L95" s="254">
        <v>4602866</v>
      </c>
      <c r="M95" s="254">
        <v>2729829</v>
      </c>
      <c r="N95" s="254">
        <v>64083</v>
      </c>
      <c r="O95" s="254">
        <v>790187</v>
      </c>
      <c r="P95" s="254">
        <v>0</v>
      </c>
      <c r="Q95" s="254">
        <v>37397773.62</v>
      </c>
      <c r="R95" s="254">
        <v>37397773.62</v>
      </c>
      <c r="S95" s="284">
        <v>6406439</v>
      </c>
      <c r="T95" s="284"/>
      <c r="U95" s="254">
        <v>0</v>
      </c>
      <c r="V95" s="284">
        <v>0</v>
      </c>
      <c r="W95" s="284"/>
    </row>
    <row r="96" spans="1:23" ht="12.75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</row>
    <row r="97" spans="1:23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</sheetData>
  <sheetProtection selectLockedCells="1" selectUnlockedCells="1"/>
  <mergeCells count="370">
    <mergeCell ref="N2:W2"/>
    <mergeCell ref="A4:U4"/>
    <mergeCell ref="B5:C5"/>
    <mergeCell ref="E5:U5"/>
    <mergeCell ref="A6:A9"/>
    <mergeCell ref="B6:B9"/>
    <mergeCell ref="C6:C9"/>
    <mergeCell ref="D6:E9"/>
    <mergeCell ref="F6:G9"/>
    <mergeCell ref="H6:W6"/>
    <mergeCell ref="H7:H9"/>
    <mergeCell ref="I7:P7"/>
    <mergeCell ref="Q7:Q9"/>
    <mergeCell ref="R7:W7"/>
    <mergeCell ref="I8:I9"/>
    <mergeCell ref="J8:K8"/>
    <mergeCell ref="L8:L9"/>
    <mergeCell ref="M8:M9"/>
    <mergeCell ref="N8:N9"/>
    <mergeCell ref="O8:O9"/>
    <mergeCell ref="P8:P9"/>
    <mergeCell ref="R8:R9"/>
    <mergeCell ref="S8:T8"/>
    <mergeCell ref="U8:U9"/>
    <mergeCell ref="V8:W9"/>
    <mergeCell ref="S9:T9"/>
    <mergeCell ref="D10:E10"/>
    <mergeCell ref="F10:G10"/>
    <mergeCell ref="S10:T10"/>
    <mergeCell ref="V10:W10"/>
    <mergeCell ref="D11:E11"/>
    <mergeCell ref="F11:G11"/>
    <mergeCell ref="S11:T11"/>
    <mergeCell ref="V11:W11"/>
    <mergeCell ref="D12:E12"/>
    <mergeCell ref="F12:G12"/>
    <mergeCell ref="S12:T12"/>
    <mergeCell ref="V12:W12"/>
    <mergeCell ref="D13:E13"/>
    <mergeCell ref="F13:G13"/>
    <mergeCell ref="S13:T13"/>
    <mergeCell ref="V13:W13"/>
    <mergeCell ref="D14:E14"/>
    <mergeCell ref="F14:G14"/>
    <mergeCell ref="S14:T14"/>
    <mergeCell ref="V14:W14"/>
    <mergeCell ref="D15:E15"/>
    <mergeCell ref="F15:G15"/>
    <mergeCell ref="S15:T15"/>
    <mergeCell ref="V15:W15"/>
    <mergeCell ref="D16:E16"/>
    <mergeCell ref="F16:G16"/>
    <mergeCell ref="S16:T16"/>
    <mergeCell ref="V16:W16"/>
    <mergeCell ref="D17:E17"/>
    <mergeCell ref="F17:G17"/>
    <mergeCell ref="S17:T17"/>
    <mergeCell ref="V17:W17"/>
    <mergeCell ref="D18:E18"/>
    <mergeCell ref="F18:G18"/>
    <mergeCell ref="S18:T18"/>
    <mergeCell ref="V18:W18"/>
    <mergeCell ref="D19:E19"/>
    <mergeCell ref="F19:G19"/>
    <mergeCell ref="S19:T19"/>
    <mergeCell ref="V19:W19"/>
    <mergeCell ref="D20:E20"/>
    <mergeCell ref="F20:G20"/>
    <mergeCell ref="S20:T20"/>
    <mergeCell ref="V20:W20"/>
    <mergeCell ref="D21:E21"/>
    <mergeCell ref="F21:G21"/>
    <mergeCell ref="S21:T21"/>
    <mergeCell ref="V21:W21"/>
    <mergeCell ref="D22:E22"/>
    <mergeCell ref="F22:G22"/>
    <mergeCell ref="S22:T22"/>
    <mergeCell ref="V22:W22"/>
    <mergeCell ref="D23:E23"/>
    <mergeCell ref="F23:G23"/>
    <mergeCell ref="S23:T23"/>
    <mergeCell ref="V23:W23"/>
    <mergeCell ref="D24:E24"/>
    <mergeCell ref="F24:G24"/>
    <mergeCell ref="S24:T24"/>
    <mergeCell ref="V24:W24"/>
    <mergeCell ref="D25:E25"/>
    <mergeCell ref="F25:G25"/>
    <mergeCell ref="S25:T25"/>
    <mergeCell ref="V25:W25"/>
    <mergeCell ref="D26:E26"/>
    <mergeCell ref="F26:G26"/>
    <mergeCell ref="S26:T26"/>
    <mergeCell ref="V26:W26"/>
    <mergeCell ref="D27:E27"/>
    <mergeCell ref="F27:G27"/>
    <mergeCell ref="S27:T27"/>
    <mergeCell ref="V27:W27"/>
    <mergeCell ref="D28:E28"/>
    <mergeCell ref="F28:G28"/>
    <mergeCell ref="S28:T28"/>
    <mergeCell ref="V28:W28"/>
    <mergeCell ref="D29:E29"/>
    <mergeCell ref="F29:G29"/>
    <mergeCell ref="S29:T29"/>
    <mergeCell ref="V29:W29"/>
    <mergeCell ref="D30:E30"/>
    <mergeCell ref="F30:G30"/>
    <mergeCell ref="S30:T30"/>
    <mergeCell ref="V30:W30"/>
    <mergeCell ref="D31:E31"/>
    <mergeCell ref="F31:G31"/>
    <mergeCell ref="S31:T31"/>
    <mergeCell ref="V31:W31"/>
    <mergeCell ref="D32:E32"/>
    <mergeCell ref="F32:G32"/>
    <mergeCell ref="S32:T32"/>
    <mergeCell ref="V32:W32"/>
    <mergeCell ref="D33:E33"/>
    <mergeCell ref="F33:G33"/>
    <mergeCell ref="S33:T33"/>
    <mergeCell ref="V33:W33"/>
    <mergeCell ref="D34:E34"/>
    <mergeCell ref="F34:G34"/>
    <mergeCell ref="S34:T34"/>
    <mergeCell ref="V34:W34"/>
    <mergeCell ref="D35:E35"/>
    <mergeCell ref="F35:G35"/>
    <mergeCell ref="S35:T35"/>
    <mergeCell ref="V35:W35"/>
    <mergeCell ref="D36:E36"/>
    <mergeCell ref="F36:G36"/>
    <mergeCell ref="S36:T36"/>
    <mergeCell ref="V36:W36"/>
    <mergeCell ref="D37:E37"/>
    <mergeCell ref="F37:G37"/>
    <mergeCell ref="S37:T37"/>
    <mergeCell ref="V37:W37"/>
    <mergeCell ref="D38:E38"/>
    <mergeCell ref="F38:G38"/>
    <mergeCell ref="S38:T38"/>
    <mergeCell ref="V38:W38"/>
    <mergeCell ref="D39:E39"/>
    <mergeCell ref="F39:G39"/>
    <mergeCell ref="S39:T39"/>
    <mergeCell ref="V39:W39"/>
    <mergeCell ref="D40:E40"/>
    <mergeCell ref="F40:G40"/>
    <mergeCell ref="S40:T40"/>
    <mergeCell ref="V40:W40"/>
    <mergeCell ref="D41:E41"/>
    <mergeCell ref="F41:G41"/>
    <mergeCell ref="S41:T41"/>
    <mergeCell ref="V41:W41"/>
    <mergeCell ref="D42:E42"/>
    <mergeCell ref="F42:G42"/>
    <mergeCell ref="S42:T42"/>
    <mergeCell ref="V42:W42"/>
    <mergeCell ref="D43:E43"/>
    <mergeCell ref="F43:G43"/>
    <mergeCell ref="S43:T43"/>
    <mergeCell ref="V43:W43"/>
    <mergeCell ref="D44:E44"/>
    <mergeCell ref="F44:G44"/>
    <mergeCell ref="S44:T44"/>
    <mergeCell ref="V44:W44"/>
    <mergeCell ref="D45:E45"/>
    <mergeCell ref="F45:G45"/>
    <mergeCell ref="S45:T45"/>
    <mergeCell ref="V45:W45"/>
    <mergeCell ref="D46:E46"/>
    <mergeCell ref="F46:G46"/>
    <mergeCell ref="S46:T46"/>
    <mergeCell ref="V46:W46"/>
    <mergeCell ref="D47:E47"/>
    <mergeCell ref="F47:G47"/>
    <mergeCell ref="S47:T47"/>
    <mergeCell ref="V47:W47"/>
    <mergeCell ref="D48:E48"/>
    <mergeCell ref="F48:G48"/>
    <mergeCell ref="S48:T48"/>
    <mergeCell ref="V48:W48"/>
    <mergeCell ref="D49:E49"/>
    <mergeCell ref="F49:G49"/>
    <mergeCell ref="S49:T49"/>
    <mergeCell ref="V49:W49"/>
    <mergeCell ref="D50:E50"/>
    <mergeCell ref="F50:G50"/>
    <mergeCell ref="S50:T50"/>
    <mergeCell ref="V50:W50"/>
    <mergeCell ref="D51:E51"/>
    <mergeCell ref="F51:G51"/>
    <mergeCell ref="S51:T51"/>
    <mergeCell ref="V51:W51"/>
    <mergeCell ref="D52:E52"/>
    <mergeCell ref="F52:G52"/>
    <mergeCell ref="S52:T52"/>
    <mergeCell ref="V52:W52"/>
    <mergeCell ref="D53:E53"/>
    <mergeCell ref="F53:G53"/>
    <mergeCell ref="S53:T53"/>
    <mergeCell ref="V53:W53"/>
    <mergeCell ref="D54:E54"/>
    <mergeCell ref="F54:G54"/>
    <mergeCell ref="S54:T54"/>
    <mergeCell ref="V54:W54"/>
    <mergeCell ref="D55:E55"/>
    <mergeCell ref="F55:G55"/>
    <mergeCell ref="S55:T55"/>
    <mergeCell ref="V55:W55"/>
    <mergeCell ref="D56:E56"/>
    <mergeCell ref="F56:G56"/>
    <mergeCell ref="S56:T56"/>
    <mergeCell ref="V56:W56"/>
    <mergeCell ref="D57:E57"/>
    <mergeCell ref="F57:G57"/>
    <mergeCell ref="S57:T57"/>
    <mergeCell ref="V57:W57"/>
    <mergeCell ref="D58:E58"/>
    <mergeCell ref="F58:G58"/>
    <mergeCell ref="S58:T58"/>
    <mergeCell ref="V58:W58"/>
    <mergeCell ref="D59:E59"/>
    <mergeCell ref="F59:G59"/>
    <mergeCell ref="S59:T59"/>
    <mergeCell ref="V59:W59"/>
    <mergeCell ref="D60:E60"/>
    <mergeCell ref="F60:G60"/>
    <mergeCell ref="S60:T60"/>
    <mergeCell ref="V60:W60"/>
    <mergeCell ref="D61:E61"/>
    <mergeCell ref="F61:G61"/>
    <mergeCell ref="S61:T61"/>
    <mergeCell ref="V61:W61"/>
    <mergeCell ref="D62:E62"/>
    <mergeCell ref="F62:G62"/>
    <mergeCell ref="S62:T62"/>
    <mergeCell ref="V62:W62"/>
    <mergeCell ref="D63:E63"/>
    <mergeCell ref="F63:G63"/>
    <mergeCell ref="S63:T63"/>
    <mergeCell ref="V63:W63"/>
    <mergeCell ref="D64:E64"/>
    <mergeCell ref="F64:G64"/>
    <mergeCell ref="S64:T64"/>
    <mergeCell ref="V64:W64"/>
    <mergeCell ref="D65:E65"/>
    <mergeCell ref="F65:G65"/>
    <mergeCell ref="S65:T65"/>
    <mergeCell ref="V65:W65"/>
    <mergeCell ref="D66:E66"/>
    <mergeCell ref="F66:G66"/>
    <mergeCell ref="S66:T66"/>
    <mergeCell ref="V66:W66"/>
    <mergeCell ref="D67:E67"/>
    <mergeCell ref="F67:G67"/>
    <mergeCell ref="S67:T67"/>
    <mergeCell ref="V67:W67"/>
    <mergeCell ref="D68:E68"/>
    <mergeCell ref="F68:G68"/>
    <mergeCell ref="S68:T68"/>
    <mergeCell ref="V68:W68"/>
    <mergeCell ref="D69:E69"/>
    <mergeCell ref="F69:G69"/>
    <mergeCell ref="S69:T69"/>
    <mergeCell ref="V69:W69"/>
    <mergeCell ref="D70:E70"/>
    <mergeCell ref="F70:G70"/>
    <mergeCell ref="S70:T70"/>
    <mergeCell ref="V70:W70"/>
    <mergeCell ref="D71:E71"/>
    <mergeCell ref="F71:G71"/>
    <mergeCell ref="S71:T71"/>
    <mergeCell ref="V71:W71"/>
    <mergeCell ref="D72:E72"/>
    <mergeCell ref="F72:G72"/>
    <mergeCell ref="S72:T72"/>
    <mergeCell ref="V72:W72"/>
    <mergeCell ref="D73:E73"/>
    <mergeCell ref="F73:G73"/>
    <mergeCell ref="S73:T73"/>
    <mergeCell ref="V73:W73"/>
    <mergeCell ref="D74:E74"/>
    <mergeCell ref="F74:G74"/>
    <mergeCell ref="S74:T74"/>
    <mergeCell ref="V74:W74"/>
    <mergeCell ref="D75:E75"/>
    <mergeCell ref="F75:G75"/>
    <mergeCell ref="S75:T75"/>
    <mergeCell ref="V75:W75"/>
    <mergeCell ref="D76:E76"/>
    <mergeCell ref="F76:G76"/>
    <mergeCell ref="S76:T76"/>
    <mergeCell ref="V76:W76"/>
    <mergeCell ref="D77:E77"/>
    <mergeCell ref="F77:G77"/>
    <mergeCell ref="S77:T77"/>
    <mergeCell ref="V77:W77"/>
    <mergeCell ref="D78:E78"/>
    <mergeCell ref="F78:G78"/>
    <mergeCell ref="S78:T78"/>
    <mergeCell ref="V78:W78"/>
    <mergeCell ref="D79:E79"/>
    <mergeCell ref="F79:G79"/>
    <mergeCell ref="S79:T79"/>
    <mergeCell ref="V79:W79"/>
    <mergeCell ref="D80:E80"/>
    <mergeCell ref="F80:G80"/>
    <mergeCell ref="S80:T80"/>
    <mergeCell ref="V80:W80"/>
    <mergeCell ref="D81:E81"/>
    <mergeCell ref="F81:G81"/>
    <mergeCell ref="S81:T81"/>
    <mergeCell ref="V81:W81"/>
    <mergeCell ref="D82:E82"/>
    <mergeCell ref="F82:G82"/>
    <mergeCell ref="S82:T82"/>
    <mergeCell ref="V82:W82"/>
    <mergeCell ref="D83:E83"/>
    <mergeCell ref="F83:G83"/>
    <mergeCell ref="S83:T83"/>
    <mergeCell ref="V83:W83"/>
    <mergeCell ref="D84:E84"/>
    <mergeCell ref="F84:G84"/>
    <mergeCell ref="S84:T84"/>
    <mergeCell ref="V84:W84"/>
    <mergeCell ref="D85:E85"/>
    <mergeCell ref="F85:G85"/>
    <mergeCell ref="S85:T85"/>
    <mergeCell ref="V85:W85"/>
    <mergeCell ref="D86:E86"/>
    <mergeCell ref="F86:G86"/>
    <mergeCell ref="S86:T86"/>
    <mergeCell ref="V86:W86"/>
    <mergeCell ref="D87:E87"/>
    <mergeCell ref="F87:G87"/>
    <mergeCell ref="S87:T87"/>
    <mergeCell ref="V87:W87"/>
    <mergeCell ref="D88:E88"/>
    <mergeCell ref="F88:G88"/>
    <mergeCell ref="S88:T88"/>
    <mergeCell ref="V88:W88"/>
    <mergeCell ref="D89:E89"/>
    <mergeCell ref="F89:G89"/>
    <mergeCell ref="S89:T89"/>
    <mergeCell ref="V89:W89"/>
    <mergeCell ref="D90:E90"/>
    <mergeCell ref="F90:G90"/>
    <mergeCell ref="S90:T90"/>
    <mergeCell ref="V90:W90"/>
    <mergeCell ref="D91:E91"/>
    <mergeCell ref="F91:G91"/>
    <mergeCell ref="S91:T91"/>
    <mergeCell ref="V91:W91"/>
    <mergeCell ref="D92:E92"/>
    <mergeCell ref="F92:G92"/>
    <mergeCell ref="S92:T92"/>
    <mergeCell ref="V92:W92"/>
    <mergeCell ref="F93:G93"/>
    <mergeCell ref="S93:T93"/>
    <mergeCell ref="V93:W93"/>
    <mergeCell ref="D93:E93"/>
    <mergeCell ref="D94:E94"/>
    <mergeCell ref="F94:G94"/>
    <mergeCell ref="S94:T94"/>
    <mergeCell ref="V94:W94"/>
    <mergeCell ref="A95:E95"/>
    <mergeCell ref="F95:G95"/>
    <mergeCell ref="S95:T95"/>
    <mergeCell ref="V95:W95"/>
  </mergeCells>
  <printOptions/>
  <pageMargins left="0.7" right="0.7" top="0.75" bottom="0.75" header="0.5118055555555555" footer="0.511805555555555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O89"/>
  <sheetViews>
    <sheetView zoomScalePageLayoutView="0" workbookViewId="0" topLeftCell="A1">
      <selection activeCell="U14" sqref="U14"/>
    </sheetView>
  </sheetViews>
  <sheetFormatPr defaultColWidth="9.33203125" defaultRowHeight="11.25"/>
  <cols>
    <col min="1" max="1" width="4.16015625" style="1" customWidth="1"/>
    <col min="2" max="2" width="5.66015625" style="1" customWidth="1"/>
    <col min="3" max="3" width="8.16015625" style="1" customWidth="1"/>
    <col min="4" max="4" width="25" style="1" customWidth="1"/>
    <col min="5" max="5" width="16.66015625" style="1" customWidth="1"/>
    <col min="6" max="6" width="16.16015625" style="1" customWidth="1"/>
    <col min="7" max="7" width="14.83203125" style="1" customWidth="1"/>
    <col min="8" max="8" width="12" style="1" customWidth="1"/>
    <col min="9" max="9" width="10.33203125" style="1" customWidth="1"/>
    <col min="10" max="10" width="9.33203125" style="1" customWidth="1"/>
    <col min="11" max="11" width="5.83203125" style="1" customWidth="1"/>
    <col min="12" max="12" width="3.83203125" style="1" customWidth="1"/>
    <col min="13" max="13" width="10.16015625" style="1" customWidth="1"/>
    <col min="14" max="14" width="12.33203125" style="1" customWidth="1"/>
    <col min="15" max="16384" width="9.33203125" style="1" customWidth="1"/>
  </cols>
  <sheetData>
    <row r="1" spans="1:15" ht="49.5" customHeight="1">
      <c r="A1" s="42"/>
      <c r="B1" s="42"/>
      <c r="C1" s="42"/>
      <c r="D1" s="42"/>
      <c r="E1" s="42"/>
      <c r="F1" s="42"/>
      <c r="G1" s="42"/>
      <c r="H1" s="42"/>
      <c r="I1" s="42"/>
      <c r="J1" s="376" t="s">
        <v>676</v>
      </c>
      <c r="K1" s="322"/>
      <c r="L1" s="322"/>
      <c r="M1" s="322"/>
      <c r="N1" s="322"/>
      <c r="O1" s="322"/>
    </row>
    <row r="2" spans="1:15" ht="12.75" customHeight="1">
      <c r="A2" s="323" t="s">
        <v>282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43"/>
      <c r="O2" s="43"/>
    </row>
    <row r="3" spans="1:15" ht="27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324" t="s">
        <v>1</v>
      </c>
      <c r="N3" s="324"/>
      <c r="O3" s="324"/>
    </row>
    <row r="4" spans="1:15" ht="12.75" customHeight="1">
      <c r="A4" s="318" t="s">
        <v>283</v>
      </c>
      <c r="B4" s="318" t="s">
        <v>2</v>
      </c>
      <c r="C4" s="318" t="s">
        <v>284</v>
      </c>
      <c r="D4" s="318" t="s">
        <v>285</v>
      </c>
      <c r="E4" s="318" t="s">
        <v>286</v>
      </c>
      <c r="F4" s="305" t="s">
        <v>287</v>
      </c>
      <c r="G4" s="305"/>
      <c r="H4" s="305"/>
      <c r="I4" s="305"/>
      <c r="J4" s="305"/>
      <c r="K4" s="305"/>
      <c r="L4" s="305"/>
      <c r="M4" s="305"/>
      <c r="N4" s="305"/>
      <c r="O4" s="318" t="s">
        <v>288</v>
      </c>
    </row>
    <row r="5" spans="1:15" ht="12.75" customHeight="1">
      <c r="A5" s="318"/>
      <c r="B5" s="318"/>
      <c r="C5" s="318"/>
      <c r="D5" s="318"/>
      <c r="E5" s="318"/>
      <c r="F5" s="318" t="s">
        <v>289</v>
      </c>
      <c r="G5" s="318" t="s">
        <v>290</v>
      </c>
      <c r="H5" s="318"/>
      <c r="I5" s="318"/>
      <c r="J5" s="318"/>
      <c r="K5" s="318"/>
      <c r="L5" s="318"/>
      <c r="M5" s="318"/>
      <c r="N5" s="318"/>
      <c r="O5" s="318"/>
    </row>
    <row r="6" spans="1:15" ht="12.75" customHeight="1">
      <c r="A6" s="318"/>
      <c r="B6" s="318"/>
      <c r="C6" s="318"/>
      <c r="D6" s="318"/>
      <c r="E6" s="318"/>
      <c r="F6" s="318"/>
      <c r="G6" s="318" t="s">
        <v>291</v>
      </c>
      <c r="H6" s="319" t="s">
        <v>631</v>
      </c>
      <c r="I6" s="320" t="s">
        <v>292</v>
      </c>
      <c r="J6" s="318" t="s">
        <v>293</v>
      </c>
      <c r="K6" s="45" t="s">
        <v>200</v>
      </c>
      <c r="L6" s="318" t="s">
        <v>294</v>
      </c>
      <c r="M6" s="318"/>
      <c r="N6" s="318" t="s">
        <v>295</v>
      </c>
      <c r="O6" s="318"/>
    </row>
    <row r="7" spans="1:15" ht="12.75" customHeight="1">
      <c r="A7" s="318"/>
      <c r="B7" s="318"/>
      <c r="C7" s="318"/>
      <c r="D7" s="318"/>
      <c r="E7" s="318"/>
      <c r="F7" s="318"/>
      <c r="G7" s="318"/>
      <c r="H7" s="319"/>
      <c r="I7" s="320"/>
      <c r="J7" s="318"/>
      <c r="K7" s="321" t="s">
        <v>296</v>
      </c>
      <c r="L7" s="318"/>
      <c r="M7" s="318"/>
      <c r="N7" s="318"/>
      <c r="O7" s="318"/>
    </row>
    <row r="8" spans="1:15" ht="12.75">
      <c r="A8" s="318"/>
      <c r="B8" s="318"/>
      <c r="C8" s="318"/>
      <c r="D8" s="318"/>
      <c r="E8" s="318"/>
      <c r="F8" s="318"/>
      <c r="G8" s="318"/>
      <c r="H8" s="319"/>
      <c r="I8" s="320"/>
      <c r="J8" s="318"/>
      <c r="K8" s="321"/>
      <c r="L8" s="318"/>
      <c r="M8" s="318"/>
      <c r="N8" s="318"/>
      <c r="O8" s="318"/>
    </row>
    <row r="9" spans="1:15" ht="69" customHeight="1">
      <c r="A9" s="318"/>
      <c r="B9" s="318"/>
      <c r="C9" s="318"/>
      <c r="D9" s="318"/>
      <c r="E9" s="318"/>
      <c r="F9" s="318"/>
      <c r="G9" s="318"/>
      <c r="H9" s="319"/>
      <c r="I9" s="320"/>
      <c r="J9" s="318"/>
      <c r="K9" s="321"/>
      <c r="L9" s="318"/>
      <c r="M9" s="318"/>
      <c r="N9" s="318"/>
      <c r="O9" s="318"/>
    </row>
    <row r="10" spans="1:15" ht="12.75" customHeight="1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46">
        <v>8</v>
      </c>
      <c r="I10" s="46">
        <v>9</v>
      </c>
      <c r="J10" s="46">
        <v>10</v>
      </c>
      <c r="K10" s="46">
        <v>11</v>
      </c>
      <c r="L10" s="317">
        <v>12</v>
      </c>
      <c r="M10" s="317"/>
      <c r="N10" s="46">
        <v>13</v>
      </c>
      <c r="O10" s="46">
        <v>14</v>
      </c>
    </row>
    <row r="11" spans="1:15" ht="91.5" customHeight="1">
      <c r="A11" s="46" t="s">
        <v>297</v>
      </c>
      <c r="B11" s="46">
        <v>600</v>
      </c>
      <c r="C11" s="46">
        <v>60014</v>
      </c>
      <c r="D11" s="47" t="s">
        <v>298</v>
      </c>
      <c r="E11" s="48">
        <v>70000</v>
      </c>
      <c r="F11" s="48">
        <v>50000</v>
      </c>
      <c r="G11" s="48">
        <v>50000</v>
      </c>
      <c r="H11" s="48">
        <v>0</v>
      </c>
      <c r="I11" s="48">
        <v>0</v>
      </c>
      <c r="J11" s="48">
        <v>0</v>
      </c>
      <c r="K11" s="48">
        <v>0</v>
      </c>
      <c r="L11" s="309" t="s">
        <v>299</v>
      </c>
      <c r="M11" s="309"/>
      <c r="N11" s="48">
        <v>0</v>
      </c>
      <c r="O11" s="49" t="s">
        <v>300</v>
      </c>
    </row>
    <row r="12" spans="1:15" ht="12.75" customHeight="1">
      <c r="A12" s="46"/>
      <c r="B12" s="46"/>
      <c r="C12" s="46"/>
      <c r="D12" s="50" t="s">
        <v>301</v>
      </c>
      <c r="E12" s="48">
        <v>0</v>
      </c>
      <c r="F12" s="48">
        <f>G12+J12++L12+N12</f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308">
        <v>0</v>
      </c>
      <c r="M12" s="308"/>
      <c r="N12" s="48">
        <v>0</v>
      </c>
      <c r="O12" s="49"/>
    </row>
    <row r="13" spans="1:15" ht="12.75" customHeight="1">
      <c r="A13" s="46"/>
      <c r="B13" s="46"/>
      <c r="C13" s="46"/>
      <c r="D13" s="50" t="s">
        <v>302</v>
      </c>
      <c r="E13" s="48">
        <v>70000</v>
      </c>
      <c r="F13" s="48">
        <v>50000</v>
      </c>
      <c r="G13" s="48">
        <v>50000</v>
      </c>
      <c r="H13" s="48">
        <v>0</v>
      </c>
      <c r="I13" s="48">
        <v>0</v>
      </c>
      <c r="J13" s="48">
        <v>0</v>
      </c>
      <c r="K13" s="48">
        <v>0</v>
      </c>
      <c r="L13" s="308">
        <v>0</v>
      </c>
      <c r="M13" s="308"/>
      <c r="N13" s="48">
        <f>N11</f>
        <v>0</v>
      </c>
      <c r="O13" s="49"/>
    </row>
    <row r="14" spans="1:15" ht="52.5" customHeight="1">
      <c r="A14" s="46" t="s">
        <v>365</v>
      </c>
      <c r="B14" s="46">
        <v>700</v>
      </c>
      <c r="C14" s="46">
        <v>70005</v>
      </c>
      <c r="D14" s="51" t="s">
        <v>306</v>
      </c>
      <c r="E14" s="48">
        <v>37550860</v>
      </c>
      <c r="F14" s="48">
        <v>19503710</v>
      </c>
      <c r="G14" s="48">
        <v>5135210</v>
      </c>
      <c r="H14" s="48">
        <v>0</v>
      </c>
      <c r="I14" s="48">
        <v>0</v>
      </c>
      <c r="J14" s="48">
        <v>0</v>
      </c>
      <c r="K14" s="48">
        <v>0</v>
      </c>
      <c r="L14" s="309" t="s">
        <v>307</v>
      </c>
      <c r="M14" s="309"/>
      <c r="N14" s="48">
        <v>0</v>
      </c>
      <c r="O14" s="49" t="s">
        <v>308</v>
      </c>
    </row>
    <row r="15" spans="1:15" ht="12.75" customHeight="1">
      <c r="A15" s="46"/>
      <c r="B15" s="46"/>
      <c r="C15" s="46"/>
      <c r="D15" s="50" t="s">
        <v>301</v>
      </c>
      <c r="E15" s="48">
        <v>0</v>
      </c>
      <c r="F15" s="48">
        <f>G15+J15++L15+N15</f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308">
        <v>0</v>
      </c>
      <c r="M15" s="308"/>
      <c r="N15" s="48">
        <v>0</v>
      </c>
      <c r="O15" s="49"/>
    </row>
    <row r="16" spans="1:15" ht="12.75" customHeight="1">
      <c r="A16" s="46"/>
      <c r="B16" s="46"/>
      <c r="C16" s="46"/>
      <c r="D16" s="50" t="s">
        <v>302</v>
      </c>
      <c r="E16" s="48">
        <v>37550860</v>
      </c>
      <c r="F16" s="48">
        <v>19503710</v>
      </c>
      <c r="G16" s="48">
        <v>5135210</v>
      </c>
      <c r="H16" s="48">
        <v>0</v>
      </c>
      <c r="I16" s="48">
        <v>0</v>
      </c>
      <c r="J16" s="48">
        <v>0</v>
      </c>
      <c r="K16" s="48">
        <v>0</v>
      </c>
      <c r="L16" s="308">
        <v>14368500</v>
      </c>
      <c r="M16" s="308"/>
      <c r="N16" s="48">
        <f>N14</f>
        <v>0</v>
      </c>
      <c r="O16" s="49"/>
    </row>
    <row r="17" spans="1:15" ht="45" customHeight="1">
      <c r="A17" s="46" t="s">
        <v>366</v>
      </c>
      <c r="B17" s="46">
        <v>700</v>
      </c>
      <c r="C17" s="46">
        <v>70005</v>
      </c>
      <c r="D17" s="50" t="s">
        <v>310</v>
      </c>
      <c r="E17" s="48">
        <v>139550</v>
      </c>
      <c r="F17" s="48">
        <f>G17</f>
        <v>35000</v>
      </c>
      <c r="G17" s="48">
        <f>SUM(G18:G19)</f>
        <v>35000</v>
      </c>
      <c r="H17" s="48">
        <v>0</v>
      </c>
      <c r="I17" s="48">
        <v>0</v>
      </c>
      <c r="J17" s="48">
        <v>0</v>
      </c>
      <c r="K17" s="48">
        <v>0</v>
      </c>
      <c r="L17" s="309" t="s">
        <v>311</v>
      </c>
      <c r="M17" s="309"/>
      <c r="N17" s="48">
        <v>0</v>
      </c>
      <c r="O17" s="49" t="s">
        <v>308</v>
      </c>
    </row>
    <row r="18" spans="1:15" ht="12.75" customHeight="1">
      <c r="A18" s="46"/>
      <c r="B18" s="46"/>
      <c r="C18" s="46"/>
      <c r="D18" s="50" t="s">
        <v>301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308">
        <v>0</v>
      </c>
      <c r="M18" s="308"/>
      <c r="N18" s="48">
        <v>0</v>
      </c>
      <c r="O18" s="49"/>
    </row>
    <row r="19" spans="1:15" ht="12.75" customHeight="1">
      <c r="A19" s="46"/>
      <c r="B19" s="46"/>
      <c r="C19" s="46"/>
      <c r="D19" s="50" t="s">
        <v>302</v>
      </c>
      <c r="E19" s="48">
        <f>E17</f>
        <v>139550</v>
      </c>
      <c r="F19" s="48">
        <f>G19</f>
        <v>35000</v>
      </c>
      <c r="G19" s="48">
        <v>35000</v>
      </c>
      <c r="H19" s="48">
        <v>0</v>
      </c>
      <c r="I19" s="48">
        <v>0</v>
      </c>
      <c r="J19" s="48">
        <v>0</v>
      </c>
      <c r="K19" s="48">
        <v>0</v>
      </c>
      <c r="L19" s="308">
        <v>0</v>
      </c>
      <c r="M19" s="308"/>
      <c r="N19" s="48">
        <f>N17</f>
        <v>0</v>
      </c>
      <c r="O19" s="49"/>
    </row>
    <row r="20" spans="1:15" ht="56.25" customHeight="1">
      <c r="A20" s="46" t="s">
        <v>368</v>
      </c>
      <c r="B20" s="52" t="s">
        <v>313</v>
      </c>
      <c r="C20" s="46" t="s">
        <v>314</v>
      </c>
      <c r="D20" s="50" t="s">
        <v>315</v>
      </c>
      <c r="E20" s="48">
        <f>SUM(E21:E23)</f>
        <v>6810299</v>
      </c>
      <c r="F20" s="48">
        <f>SUM(F21:F23)</f>
        <v>5031028</v>
      </c>
      <c r="G20" s="48">
        <f>SUM(G21:G23)</f>
        <v>2145643</v>
      </c>
      <c r="H20" s="48">
        <v>0</v>
      </c>
      <c r="I20" s="48">
        <v>0</v>
      </c>
      <c r="J20" s="48">
        <v>0</v>
      </c>
      <c r="K20" s="48">
        <v>0</v>
      </c>
      <c r="L20" s="309" t="s">
        <v>311</v>
      </c>
      <c r="M20" s="309"/>
      <c r="N20" s="48">
        <f>SUM(N21:N23)</f>
        <v>2885385</v>
      </c>
      <c r="O20" s="49" t="s">
        <v>308</v>
      </c>
    </row>
    <row r="21" spans="1:15" ht="12.75" customHeight="1">
      <c r="A21" s="46"/>
      <c r="B21" s="46"/>
      <c r="C21" s="46"/>
      <c r="D21" s="50" t="s">
        <v>301</v>
      </c>
      <c r="E21" s="48">
        <v>44404</v>
      </c>
      <c r="F21" s="48">
        <f>G21+H21+N21</f>
        <v>31083</v>
      </c>
      <c r="G21" s="48">
        <v>4663</v>
      </c>
      <c r="H21" s="48">
        <v>0</v>
      </c>
      <c r="I21" s="48">
        <v>0</v>
      </c>
      <c r="J21" s="48">
        <v>0</v>
      </c>
      <c r="K21" s="48">
        <v>0</v>
      </c>
      <c r="L21" s="308">
        <v>0</v>
      </c>
      <c r="M21" s="308"/>
      <c r="N21" s="48">
        <v>26420</v>
      </c>
      <c r="O21" s="53"/>
    </row>
    <row r="22" spans="1:15" ht="22.5" customHeight="1">
      <c r="A22" s="46"/>
      <c r="B22" s="46"/>
      <c r="C22" s="46"/>
      <c r="D22" s="50" t="s">
        <v>316</v>
      </c>
      <c r="E22" s="48">
        <v>5260087</v>
      </c>
      <c r="F22" s="48">
        <f>G22+N22+L22</f>
        <v>4218481</v>
      </c>
      <c r="G22" s="48">
        <v>1359516</v>
      </c>
      <c r="H22" s="48">
        <v>0</v>
      </c>
      <c r="I22" s="48">
        <v>0</v>
      </c>
      <c r="J22" s="48">
        <v>0</v>
      </c>
      <c r="K22" s="48">
        <v>0</v>
      </c>
      <c r="L22" s="308">
        <v>0</v>
      </c>
      <c r="M22" s="308"/>
      <c r="N22" s="48">
        <v>2858965</v>
      </c>
      <c r="O22" s="53"/>
    </row>
    <row r="23" spans="1:15" ht="22.5" customHeight="1">
      <c r="A23" s="46"/>
      <c r="B23" s="46"/>
      <c r="C23" s="46"/>
      <c r="D23" s="50" t="s">
        <v>317</v>
      </c>
      <c r="E23" s="48">
        <v>1505808</v>
      </c>
      <c r="F23" s="48">
        <f>G23+H23+L23</f>
        <v>781464</v>
      </c>
      <c r="G23" s="48">
        <v>781464</v>
      </c>
      <c r="H23" s="48">
        <v>0</v>
      </c>
      <c r="I23" s="48">
        <v>0</v>
      </c>
      <c r="J23" s="48">
        <v>0</v>
      </c>
      <c r="K23" s="48">
        <v>0</v>
      </c>
      <c r="L23" s="308">
        <v>0</v>
      </c>
      <c r="M23" s="308"/>
      <c r="N23" s="48">
        <v>0</v>
      </c>
      <c r="O23" s="53"/>
    </row>
    <row r="24" spans="1:15" ht="67.5" customHeight="1">
      <c r="A24" s="46" t="s">
        <v>369</v>
      </c>
      <c r="B24" s="46">
        <v>710</v>
      </c>
      <c r="C24" s="46">
        <v>71012</v>
      </c>
      <c r="D24" s="50" t="s">
        <v>319</v>
      </c>
      <c r="E24" s="48">
        <v>178618</v>
      </c>
      <c r="F24" s="48">
        <f>SUM(F25:F26)</f>
        <v>18681</v>
      </c>
      <c r="G24" s="48">
        <f>SUM(G25:G26)</f>
        <v>18681</v>
      </c>
      <c r="H24" s="48">
        <v>0</v>
      </c>
      <c r="I24" s="48">
        <v>0</v>
      </c>
      <c r="J24" s="48">
        <v>0</v>
      </c>
      <c r="K24" s="48">
        <v>0</v>
      </c>
      <c r="L24" s="309" t="s">
        <v>320</v>
      </c>
      <c r="M24" s="309"/>
      <c r="N24" s="48">
        <f>SUM(N25:N26)</f>
        <v>0</v>
      </c>
      <c r="O24" s="49" t="s">
        <v>308</v>
      </c>
    </row>
    <row r="25" spans="1:15" ht="12.75" customHeight="1">
      <c r="A25" s="46"/>
      <c r="B25" s="46"/>
      <c r="C25" s="46"/>
      <c r="D25" s="50" t="s">
        <v>301</v>
      </c>
      <c r="E25" s="48">
        <v>178618</v>
      </c>
      <c r="F25" s="48">
        <f>G25+J25+N25+L25</f>
        <v>18681</v>
      </c>
      <c r="G25" s="48">
        <v>18681</v>
      </c>
      <c r="H25" s="48">
        <v>0</v>
      </c>
      <c r="I25" s="48">
        <v>0</v>
      </c>
      <c r="J25" s="48">
        <v>0</v>
      </c>
      <c r="K25" s="48">
        <v>0</v>
      </c>
      <c r="L25" s="308">
        <v>0</v>
      </c>
      <c r="M25" s="308"/>
      <c r="N25" s="48">
        <v>0</v>
      </c>
      <c r="O25" s="49"/>
    </row>
    <row r="26" spans="1:15" ht="12.75" customHeight="1">
      <c r="A26" s="46"/>
      <c r="B26" s="46"/>
      <c r="C26" s="46"/>
      <c r="D26" s="50" t="s">
        <v>302</v>
      </c>
      <c r="E26" s="48">
        <v>0</v>
      </c>
      <c r="F26" s="48">
        <f>G26+J26+N26</f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308">
        <v>0</v>
      </c>
      <c r="M26" s="308"/>
      <c r="N26" s="48">
        <v>0</v>
      </c>
      <c r="O26" s="49"/>
    </row>
    <row r="27" spans="1:15" ht="39.75" customHeight="1">
      <c r="A27" s="257" t="s">
        <v>370</v>
      </c>
      <c r="B27" s="56">
        <v>710</v>
      </c>
      <c r="C27" s="56">
        <v>71012</v>
      </c>
      <c r="D27" s="62" t="s">
        <v>673</v>
      </c>
      <c r="E27" s="258">
        <v>50000</v>
      </c>
      <c r="F27" s="258">
        <f>SUM(F28:F29)</f>
        <v>50000</v>
      </c>
      <c r="G27" s="258">
        <f>SUM(G28:G29)</f>
        <v>50000</v>
      </c>
      <c r="H27" s="258">
        <v>0</v>
      </c>
      <c r="I27" s="258">
        <v>0</v>
      </c>
      <c r="J27" s="258">
        <v>0</v>
      </c>
      <c r="K27" s="258">
        <v>0</v>
      </c>
      <c r="L27" s="313" t="s">
        <v>349</v>
      </c>
      <c r="M27" s="314"/>
      <c r="N27" s="258">
        <f>SUM(N28:N29)</f>
        <v>0</v>
      </c>
      <c r="O27" s="259" t="s">
        <v>308</v>
      </c>
    </row>
    <row r="28" spans="1:15" ht="16.5" customHeight="1">
      <c r="A28" s="257"/>
      <c r="B28" s="257"/>
      <c r="C28" s="257"/>
      <c r="D28" s="260" t="s">
        <v>301</v>
      </c>
      <c r="E28" s="258">
        <v>0</v>
      </c>
      <c r="F28" s="258">
        <f>G28+J28+N28+L28</f>
        <v>0</v>
      </c>
      <c r="G28" s="258">
        <v>0</v>
      </c>
      <c r="H28" s="258">
        <v>0</v>
      </c>
      <c r="I28" s="258">
        <v>0</v>
      </c>
      <c r="J28" s="258">
        <v>0</v>
      </c>
      <c r="K28" s="258">
        <v>0</v>
      </c>
      <c r="L28" s="315">
        <v>0</v>
      </c>
      <c r="M28" s="316"/>
      <c r="N28" s="258">
        <v>0</v>
      </c>
      <c r="O28" s="259"/>
    </row>
    <row r="29" spans="1:15" ht="18.75" customHeight="1">
      <c r="A29" s="257"/>
      <c r="B29" s="257"/>
      <c r="C29" s="257"/>
      <c r="D29" s="260" t="s">
        <v>302</v>
      </c>
      <c r="E29" s="258">
        <v>50000</v>
      </c>
      <c r="F29" s="258">
        <f>G29+J29+N29</f>
        <v>50000</v>
      </c>
      <c r="G29" s="258">
        <v>50000</v>
      </c>
      <c r="H29" s="258">
        <v>0</v>
      </c>
      <c r="I29" s="258">
        <v>0</v>
      </c>
      <c r="J29" s="258">
        <v>0</v>
      </c>
      <c r="K29" s="258">
        <v>0</v>
      </c>
      <c r="L29" s="315">
        <v>0</v>
      </c>
      <c r="M29" s="316"/>
      <c r="N29" s="258">
        <v>0</v>
      </c>
      <c r="O29" s="259"/>
    </row>
    <row r="30" spans="1:15" ht="67.5" customHeight="1">
      <c r="A30" s="46" t="s">
        <v>371</v>
      </c>
      <c r="B30" s="46">
        <v>710</v>
      </c>
      <c r="C30" s="46">
        <v>71095</v>
      </c>
      <c r="D30" s="50" t="s">
        <v>321</v>
      </c>
      <c r="E30" s="48">
        <f>SUM(E31:E32)</f>
        <v>3002600</v>
      </c>
      <c r="F30" s="48">
        <f>G30+J30+N30</f>
        <v>1343494</v>
      </c>
      <c r="G30" s="48">
        <f>SUM(G31:G32)</f>
        <v>201524</v>
      </c>
      <c r="H30" s="48">
        <v>0</v>
      </c>
      <c r="I30" s="48">
        <v>0</v>
      </c>
      <c r="J30" s="48">
        <v>0</v>
      </c>
      <c r="K30" s="48">
        <v>0</v>
      </c>
      <c r="L30" s="309" t="s">
        <v>311</v>
      </c>
      <c r="M30" s="309"/>
      <c r="N30" s="48">
        <f>SUM(N31:N32)</f>
        <v>1141970</v>
      </c>
      <c r="O30" s="49" t="s">
        <v>308</v>
      </c>
    </row>
    <row r="31" spans="1:15" ht="12.75" customHeight="1">
      <c r="A31" s="46"/>
      <c r="B31" s="46"/>
      <c r="C31" s="46"/>
      <c r="D31" s="50" t="s">
        <v>301</v>
      </c>
      <c r="E31" s="48">
        <v>18000</v>
      </c>
      <c r="F31" s="48">
        <f>G31+J31+N31</f>
        <v>18000</v>
      </c>
      <c r="G31" s="48">
        <v>2700</v>
      </c>
      <c r="H31" s="48">
        <v>0</v>
      </c>
      <c r="I31" s="48">
        <v>0</v>
      </c>
      <c r="J31" s="48">
        <v>0</v>
      </c>
      <c r="K31" s="48">
        <v>0</v>
      </c>
      <c r="L31" s="308">
        <v>0</v>
      </c>
      <c r="M31" s="308"/>
      <c r="N31" s="48">
        <v>15300</v>
      </c>
      <c r="O31" s="49"/>
    </row>
    <row r="32" spans="1:15" ht="19.5" customHeight="1">
      <c r="A32" s="46"/>
      <c r="B32" s="46"/>
      <c r="C32" s="46"/>
      <c r="D32" s="50" t="s">
        <v>302</v>
      </c>
      <c r="E32" s="48">
        <v>2984600</v>
      </c>
      <c r="F32" s="48">
        <f>G32+J32+N32</f>
        <v>1325494</v>
      </c>
      <c r="G32" s="48">
        <v>198824</v>
      </c>
      <c r="H32" s="48">
        <v>0</v>
      </c>
      <c r="I32" s="48">
        <v>0</v>
      </c>
      <c r="J32" s="48">
        <v>0</v>
      </c>
      <c r="K32" s="48">
        <v>0</v>
      </c>
      <c r="L32" s="308">
        <v>0</v>
      </c>
      <c r="M32" s="308"/>
      <c r="N32" s="48">
        <v>1126670</v>
      </c>
      <c r="O32" s="49"/>
    </row>
    <row r="33" spans="1:15" ht="68.25" customHeight="1">
      <c r="A33" s="46" t="s">
        <v>372</v>
      </c>
      <c r="B33" s="46">
        <v>710</v>
      </c>
      <c r="C33" s="46">
        <v>71095</v>
      </c>
      <c r="D33" s="54" t="s">
        <v>323</v>
      </c>
      <c r="E33" s="48">
        <v>5000</v>
      </c>
      <c r="F33" s="48">
        <f>G33+J33+N33</f>
        <v>5000</v>
      </c>
      <c r="G33" s="48">
        <v>5000</v>
      </c>
      <c r="H33" s="48">
        <v>0</v>
      </c>
      <c r="I33" s="48">
        <v>0</v>
      </c>
      <c r="J33" s="48">
        <v>0</v>
      </c>
      <c r="K33" s="48">
        <v>0</v>
      </c>
      <c r="L33" s="309" t="s">
        <v>311</v>
      </c>
      <c r="M33" s="309"/>
      <c r="N33" s="48">
        <v>0</v>
      </c>
      <c r="O33" s="49" t="s">
        <v>308</v>
      </c>
    </row>
    <row r="34" spans="1:15" ht="12.75" customHeight="1">
      <c r="A34" s="46"/>
      <c r="B34" s="46"/>
      <c r="C34" s="46"/>
      <c r="D34" s="50" t="s">
        <v>301</v>
      </c>
      <c r="E34" s="48">
        <f>E33</f>
        <v>5000</v>
      </c>
      <c r="F34" s="48">
        <f>F33</f>
        <v>5000</v>
      </c>
      <c r="G34" s="48">
        <f>G33</f>
        <v>5000</v>
      </c>
      <c r="H34" s="48">
        <v>0</v>
      </c>
      <c r="I34" s="48">
        <v>0</v>
      </c>
      <c r="J34" s="48">
        <v>0</v>
      </c>
      <c r="K34" s="48">
        <v>0</v>
      </c>
      <c r="L34" s="308">
        <v>0</v>
      </c>
      <c r="M34" s="308"/>
      <c r="N34" s="48">
        <v>0</v>
      </c>
      <c r="O34" s="49"/>
    </row>
    <row r="35" spans="1:15" ht="12.75" customHeight="1">
      <c r="A35" s="46"/>
      <c r="B35" s="46"/>
      <c r="C35" s="46"/>
      <c r="D35" s="50" t="s">
        <v>302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308">
        <v>0</v>
      </c>
      <c r="M35" s="308"/>
      <c r="N35" s="48">
        <f>N33</f>
        <v>0</v>
      </c>
      <c r="O35" s="49"/>
    </row>
    <row r="36" spans="1:15" ht="57.75" customHeight="1">
      <c r="A36" s="46" t="s">
        <v>312</v>
      </c>
      <c r="B36" s="46">
        <v>750</v>
      </c>
      <c r="C36" s="46">
        <v>75020</v>
      </c>
      <c r="D36" s="54" t="s">
        <v>325</v>
      </c>
      <c r="E36" s="48">
        <v>1907260</v>
      </c>
      <c r="F36" s="48">
        <f>F38</f>
        <v>925337</v>
      </c>
      <c r="G36" s="48">
        <v>925337</v>
      </c>
      <c r="H36" s="48">
        <v>0</v>
      </c>
      <c r="I36" s="48">
        <v>0</v>
      </c>
      <c r="J36" s="48">
        <v>0</v>
      </c>
      <c r="K36" s="48">
        <v>0</v>
      </c>
      <c r="L36" s="309" t="s">
        <v>299</v>
      </c>
      <c r="M36" s="309"/>
      <c r="N36" s="48">
        <v>0</v>
      </c>
      <c r="O36" s="49" t="s">
        <v>308</v>
      </c>
    </row>
    <row r="37" spans="1:15" ht="12.75" customHeight="1">
      <c r="A37" s="46"/>
      <c r="B37" s="46"/>
      <c r="C37" s="46"/>
      <c r="D37" s="50" t="s">
        <v>301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308">
        <v>0</v>
      </c>
      <c r="M37" s="308"/>
      <c r="N37" s="48">
        <f>N36</f>
        <v>0</v>
      </c>
      <c r="O37" s="49"/>
    </row>
    <row r="38" spans="1:15" ht="12.75" customHeight="1">
      <c r="A38" s="46"/>
      <c r="B38" s="46"/>
      <c r="C38" s="46"/>
      <c r="D38" s="50" t="s">
        <v>302</v>
      </c>
      <c r="E38" s="48">
        <f>E36</f>
        <v>1907260</v>
      </c>
      <c r="F38" s="48">
        <f>G38+J38+L38+N38</f>
        <v>925337</v>
      </c>
      <c r="G38" s="48">
        <f>G36</f>
        <v>925337</v>
      </c>
      <c r="H38" s="48">
        <v>0</v>
      </c>
      <c r="I38" s="48">
        <v>0</v>
      </c>
      <c r="J38" s="48">
        <v>0</v>
      </c>
      <c r="K38" s="48">
        <v>0</v>
      </c>
      <c r="L38" s="308">
        <v>0</v>
      </c>
      <c r="M38" s="308"/>
      <c r="N38" s="48">
        <v>0</v>
      </c>
      <c r="O38" s="49"/>
    </row>
    <row r="39" spans="1:15" ht="90.75" customHeight="1">
      <c r="A39" s="46" t="s">
        <v>318</v>
      </c>
      <c r="B39" s="46">
        <v>801</v>
      </c>
      <c r="C39" s="46">
        <v>80195</v>
      </c>
      <c r="D39" s="50" t="s">
        <v>327</v>
      </c>
      <c r="E39" s="48">
        <v>1032372</v>
      </c>
      <c r="F39" s="48">
        <v>194832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309" t="s">
        <v>328</v>
      </c>
      <c r="M39" s="309"/>
      <c r="N39" s="48">
        <v>0</v>
      </c>
      <c r="O39" s="55" t="s">
        <v>329</v>
      </c>
    </row>
    <row r="40" spans="1:15" ht="12.75" customHeight="1">
      <c r="A40" s="46"/>
      <c r="B40" s="46"/>
      <c r="C40" s="46"/>
      <c r="D40" s="50" t="s">
        <v>301</v>
      </c>
      <c r="E40" s="48">
        <v>1032372</v>
      </c>
      <c r="F40" s="48">
        <f>F39</f>
        <v>194832</v>
      </c>
      <c r="G40" s="48">
        <f>G39</f>
        <v>0</v>
      </c>
      <c r="H40" s="48">
        <v>0</v>
      </c>
      <c r="I40" s="48">
        <v>0</v>
      </c>
      <c r="J40" s="48">
        <v>0</v>
      </c>
      <c r="K40" s="48">
        <v>0</v>
      </c>
      <c r="L40" s="308">
        <v>194832</v>
      </c>
      <c r="M40" s="308"/>
      <c r="N40" s="48">
        <f>N39</f>
        <v>0</v>
      </c>
      <c r="O40" s="49"/>
    </row>
    <row r="41" spans="1:15" ht="12.75" customHeight="1">
      <c r="A41" s="46"/>
      <c r="B41" s="46"/>
      <c r="C41" s="46"/>
      <c r="D41" s="50" t="s">
        <v>302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308">
        <v>0</v>
      </c>
      <c r="M41" s="308"/>
      <c r="N41" s="48">
        <v>0</v>
      </c>
      <c r="O41" s="49"/>
    </row>
    <row r="42" spans="1:15" ht="56.25" customHeight="1">
      <c r="A42" s="46" t="s">
        <v>430</v>
      </c>
      <c r="B42" s="46">
        <v>851</v>
      </c>
      <c r="C42" s="46">
        <v>85195</v>
      </c>
      <c r="D42" s="51" t="s">
        <v>331</v>
      </c>
      <c r="E42" s="48">
        <v>3590721</v>
      </c>
      <c r="F42" s="48">
        <v>1982455</v>
      </c>
      <c r="G42" s="48">
        <v>1982455</v>
      </c>
      <c r="H42" s="48">
        <v>0</v>
      </c>
      <c r="I42" s="48">
        <v>0</v>
      </c>
      <c r="J42" s="48">
        <v>0</v>
      </c>
      <c r="K42" s="48">
        <v>0</v>
      </c>
      <c r="L42" s="309" t="s">
        <v>332</v>
      </c>
      <c r="M42" s="309"/>
      <c r="N42" s="48">
        <v>0</v>
      </c>
      <c r="O42" s="49" t="s">
        <v>308</v>
      </c>
    </row>
    <row r="43" spans="1:15" ht="12.75" customHeight="1">
      <c r="A43" s="46"/>
      <c r="B43" s="46"/>
      <c r="C43" s="46"/>
      <c r="D43" s="50" t="s">
        <v>301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308">
        <v>0</v>
      </c>
      <c r="M43" s="308"/>
      <c r="N43" s="48">
        <v>0</v>
      </c>
      <c r="O43" s="49"/>
    </row>
    <row r="44" spans="1:15" ht="12.75" customHeight="1">
      <c r="A44" s="46"/>
      <c r="B44" s="46"/>
      <c r="C44" s="46"/>
      <c r="D44" s="50" t="s">
        <v>302</v>
      </c>
      <c r="E44" s="48">
        <f>E42</f>
        <v>3590721</v>
      </c>
      <c r="F44" s="48">
        <f>F42</f>
        <v>1982455</v>
      </c>
      <c r="G44" s="48">
        <f>G42</f>
        <v>1982455</v>
      </c>
      <c r="H44" s="48">
        <f>H42</f>
        <v>0</v>
      </c>
      <c r="I44" s="48">
        <v>0</v>
      </c>
      <c r="J44" s="48">
        <v>0</v>
      </c>
      <c r="K44" s="48">
        <v>0</v>
      </c>
      <c r="L44" s="308">
        <v>0</v>
      </c>
      <c r="M44" s="308"/>
      <c r="N44" s="48">
        <f>N42</f>
        <v>0</v>
      </c>
      <c r="O44" s="49"/>
    </row>
    <row r="45" spans="1:15" ht="63">
      <c r="A45" s="56" t="s">
        <v>433</v>
      </c>
      <c r="B45" s="57">
        <v>851</v>
      </c>
      <c r="C45" s="57">
        <v>85195</v>
      </c>
      <c r="D45" s="58" t="s">
        <v>630</v>
      </c>
      <c r="E45" s="59">
        <v>137300</v>
      </c>
      <c r="F45" s="59">
        <v>2000</v>
      </c>
      <c r="G45" s="59">
        <v>2000</v>
      </c>
      <c r="H45" s="60">
        <v>0</v>
      </c>
      <c r="I45" s="60">
        <v>0</v>
      </c>
      <c r="J45" s="60">
        <v>0</v>
      </c>
      <c r="K45" s="60">
        <v>0</v>
      </c>
      <c r="L45" s="311" t="s">
        <v>332</v>
      </c>
      <c r="M45" s="312"/>
      <c r="N45" s="60">
        <v>0</v>
      </c>
      <c r="O45" s="61" t="s">
        <v>308</v>
      </c>
    </row>
    <row r="46" spans="1:15" ht="12.75">
      <c r="A46" s="56"/>
      <c r="B46" s="56"/>
      <c r="C46" s="56"/>
      <c r="D46" s="62" t="s">
        <v>301</v>
      </c>
      <c r="E46" s="60">
        <v>0</v>
      </c>
      <c r="F46" s="60">
        <v>0</v>
      </c>
      <c r="G46" s="60">
        <v>0</v>
      </c>
      <c r="H46" s="60">
        <v>0</v>
      </c>
      <c r="I46" s="60">
        <v>0</v>
      </c>
      <c r="J46" s="60">
        <v>0</v>
      </c>
      <c r="K46" s="60">
        <v>0</v>
      </c>
      <c r="L46" s="63">
        <v>0</v>
      </c>
      <c r="M46" s="64"/>
      <c r="N46" s="65">
        <v>0</v>
      </c>
      <c r="O46" s="66"/>
    </row>
    <row r="47" spans="1:15" ht="12.75">
      <c r="A47" s="56"/>
      <c r="B47" s="56"/>
      <c r="C47" s="56"/>
      <c r="D47" s="62" t="s">
        <v>302</v>
      </c>
      <c r="E47" s="60">
        <v>137300</v>
      </c>
      <c r="F47" s="60">
        <v>2000</v>
      </c>
      <c r="G47" s="60">
        <v>2000</v>
      </c>
      <c r="H47" s="60"/>
      <c r="I47" s="60"/>
      <c r="J47" s="60"/>
      <c r="K47" s="60"/>
      <c r="L47" s="67"/>
      <c r="M47" s="68"/>
      <c r="N47" s="60"/>
      <c r="O47" s="61"/>
    </row>
    <row r="48" spans="1:15" ht="63" customHeight="1">
      <c r="A48" s="46" t="s">
        <v>435</v>
      </c>
      <c r="B48" s="46">
        <v>852</v>
      </c>
      <c r="C48" s="46">
        <v>85295</v>
      </c>
      <c r="D48" s="50" t="s">
        <v>334</v>
      </c>
      <c r="E48" s="48">
        <f>SUM(E49:E50)</f>
        <v>534077</v>
      </c>
      <c r="F48" s="48">
        <f>F49</f>
        <v>195000</v>
      </c>
      <c r="G48" s="48">
        <v>195000</v>
      </c>
      <c r="H48" s="48">
        <v>0</v>
      </c>
      <c r="I48" s="48">
        <v>0</v>
      </c>
      <c r="J48" s="48">
        <v>0</v>
      </c>
      <c r="K48" s="48">
        <v>0</v>
      </c>
      <c r="L48" s="309" t="s">
        <v>335</v>
      </c>
      <c r="M48" s="309"/>
      <c r="N48" s="48">
        <v>0</v>
      </c>
      <c r="O48" s="49" t="s">
        <v>336</v>
      </c>
    </row>
    <row r="49" spans="1:15" ht="12.75" customHeight="1">
      <c r="A49" s="46"/>
      <c r="B49" s="46"/>
      <c r="C49" s="46"/>
      <c r="D49" s="50" t="s">
        <v>301</v>
      </c>
      <c r="E49" s="48">
        <v>534077</v>
      </c>
      <c r="F49" s="48">
        <f>G49+J49+L49+N49</f>
        <v>195000</v>
      </c>
      <c r="G49" s="48">
        <f>G48</f>
        <v>195000</v>
      </c>
      <c r="H49" s="48">
        <v>0</v>
      </c>
      <c r="I49" s="48">
        <v>0</v>
      </c>
      <c r="J49" s="48">
        <v>0</v>
      </c>
      <c r="K49" s="48">
        <v>0</v>
      </c>
      <c r="L49" s="308">
        <v>0</v>
      </c>
      <c r="M49" s="308"/>
      <c r="N49" s="48">
        <f>N48</f>
        <v>0</v>
      </c>
      <c r="O49" s="49"/>
    </row>
    <row r="50" spans="1:15" ht="12.75" customHeight="1">
      <c r="A50" s="46"/>
      <c r="B50" s="46"/>
      <c r="C50" s="46"/>
      <c r="D50" s="50" t="s">
        <v>302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308">
        <v>0</v>
      </c>
      <c r="M50" s="308"/>
      <c r="N50" s="48">
        <v>0</v>
      </c>
      <c r="O50" s="49"/>
    </row>
    <row r="51" spans="1:15" ht="60" customHeight="1">
      <c r="A51" s="46" t="s">
        <v>437</v>
      </c>
      <c r="B51" s="46">
        <v>852</v>
      </c>
      <c r="C51" s="46">
        <v>85295</v>
      </c>
      <c r="D51" s="50" t="s">
        <v>337</v>
      </c>
      <c r="E51" s="48">
        <f>SUM(E52:E53)</f>
        <v>770057</v>
      </c>
      <c r="F51" s="48">
        <f>SUM(F52:F53)</f>
        <v>237600</v>
      </c>
      <c r="G51" s="48">
        <f>SUM(G52:G53)</f>
        <v>237600</v>
      </c>
      <c r="H51" s="48">
        <v>0</v>
      </c>
      <c r="I51" s="48">
        <v>0</v>
      </c>
      <c r="J51" s="48">
        <v>0</v>
      </c>
      <c r="K51" s="48">
        <v>0</v>
      </c>
      <c r="L51" s="309" t="s">
        <v>335</v>
      </c>
      <c r="M51" s="309"/>
      <c r="N51" s="48">
        <v>0</v>
      </c>
      <c r="O51" s="49" t="s">
        <v>338</v>
      </c>
    </row>
    <row r="52" spans="1:15" ht="12.75" customHeight="1">
      <c r="A52" s="46"/>
      <c r="B52" s="46"/>
      <c r="C52" s="46"/>
      <c r="D52" s="50" t="s">
        <v>301</v>
      </c>
      <c r="E52" s="48">
        <v>770057</v>
      </c>
      <c r="F52" s="48">
        <f>G52+J52+L52+N52</f>
        <v>237600</v>
      </c>
      <c r="G52" s="48">
        <v>237600</v>
      </c>
      <c r="H52" s="48">
        <v>0</v>
      </c>
      <c r="I52" s="48">
        <v>0</v>
      </c>
      <c r="J52" s="48">
        <v>0</v>
      </c>
      <c r="K52" s="48">
        <v>0</v>
      </c>
      <c r="L52" s="308">
        <v>0</v>
      </c>
      <c r="M52" s="308"/>
      <c r="N52" s="48">
        <f>N51</f>
        <v>0</v>
      </c>
      <c r="O52" s="49"/>
    </row>
    <row r="53" spans="1:15" ht="12.75" customHeight="1">
      <c r="A53" s="46"/>
      <c r="B53" s="46"/>
      <c r="C53" s="46"/>
      <c r="D53" s="50" t="s">
        <v>302</v>
      </c>
      <c r="E53" s="48">
        <v>0</v>
      </c>
      <c r="F53" s="48">
        <f>G53+J53+L53+N53</f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308">
        <v>0</v>
      </c>
      <c r="M53" s="308"/>
      <c r="N53" s="48">
        <v>0</v>
      </c>
      <c r="O53" s="49"/>
    </row>
    <row r="54" spans="1:15" ht="45" customHeight="1">
      <c r="A54" s="46" t="s">
        <v>440</v>
      </c>
      <c r="B54" s="46">
        <v>852</v>
      </c>
      <c r="C54" s="46">
        <v>85295</v>
      </c>
      <c r="D54" s="50" t="s">
        <v>339</v>
      </c>
      <c r="E54" s="48">
        <f>SUM(E55:E56)</f>
        <v>1922862.6</v>
      </c>
      <c r="F54" s="48">
        <f>SUM(F55:F56)</f>
        <v>247752</v>
      </c>
      <c r="G54" s="48">
        <f>SUM(G55:G56)</f>
        <v>170952</v>
      </c>
      <c r="H54" s="48">
        <v>0</v>
      </c>
      <c r="I54" s="48">
        <v>0</v>
      </c>
      <c r="J54" s="48">
        <v>0</v>
      </c>
      <c r="K54" s="48">
        <v>0</v>
      </c>
      <c r="L54" s="309" t="s">
        <v>340</v>
      </c>
      <c r="M54" s="309"/>
      <c r="N54" s="48">
        <v>0</v>
      </c>
      <c r="O54" s="49" t="s">
        <v>341</v>
      </c>
    </row>
    <row r="55" spans="1:15" ht="12.75" customHeight="1">
      <c r="A55" s="46"/>
      <c r="B55" s="46"/>
      <c r="C55" s="46"/>
      <c r="D55" s="50" t="s">
        <v>301</v>
      </c>
      <c r="E55" s="48">
        <v>1763610</v>
      </c>
      <c r="F55" s="48">
        <f>G55+J55+L55+N55</f>
        <v>247752</v>
      </c>
      <c r="G55" s="48">
        <v>170952</v>
      </c>
      <c r="H55" s="48">
        <v>0</v>
      </c>
      <c r="I55" s="48">
        <v>0</v>
      </c>
      <c r="J55" s="48">
        <v>0</v>
      </c>
      <c r="K55" s="48">
        <v>0</v>
      </c>
      <c r="L55" s="308">
        <v>76800</v>
      </c>
      <c r="M55" s="308"/>
      <c r="N55" s="48">
        <f>N54</f>
        <v>0</v>
      </c>
      <c r="O55" s="49"/>
    </row>
    <row r="56" spans="1:15" ht="12.75" customHeight="1">
      <c r="A56" s="46"/>
      <c r="B56" s="46"/>
      <c r="C56" s="46"/>
      <c r="D56" s="50" t="s">
        <v>302</v>
      </c>
      <c r="E56" s="48">
        <v>159252.6</v>
      </c>
      <c r="F56" s="48">
        <f>G56+J56+L56+N56</f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308">
        <v>0</v>
      </c>
      <c r="M56" s="308"/>
      <c r="N56" s="48">
        <v>0</v>
      </c>
      <c r="O56" s="49"/>
    </row>
    <row r="57" spans="1:15" ht="45.75" customHeight="1">
      <c r="A57" s="46" t="s">
        <v>326</v>
      </c>
      <c r="B57" s="46">
        <v>853</v>
      </c>
      <c r="C57" s="46">
        <v>85395</v>
      </c>
      <c r="D57" s="50" t="s">
        <v>342</v>
      </c>
      <c r="E57" s="48">
        <f>SUM(E58:E59)</f>
        <v>248285</v>
      </c>
      <c r="F57" s="48">
        <f>SUM(F58:F59)</f>
        <v>96000</v>
      </c>
      <c r="G57" s="48">
        <f>SUM(G58:G59)</f>
        <v>46000</v>
      </c>
      <c r="H57" s="48">
        <v>0</v>
      </c>
      <c r="I57" s="48">
        <v>0</v>
      </c>
      <c r="J57" s="48">
        <v>0</v>
      </c>
      <c r="K57" s="48">
        <v>0</v>
      </c>
      <c r="L57" s="309" t="s">
        <v>343</v>
      </c>
      <c r="M57" s="309"/>
      <c r="N57" s="48">
        <f>SUM(N58:N59)</f>
        <v>42140</v>
      </c>
      <c r="O57" s="49" t="s">
        <v>308</v>
      </c>
    </row>
    <row r="58" spans="1:15" ht="12.75" customHeight="1">
      <c r="A58" s="46"/>
      <c r="B58" s="46"/>
      <c r="C58" s="46"/>
      <c r="D58" s="50" t="s">
        <v>301</v>
      </c>
      <c r="E58" s="48">
        <v>30335</v>
      </c>
      <c r="F58" s="48">
        <f>G58+J58+L58+N58</f>
        <v>15000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308">
        <v>2358</v>
      </c>
      <c r="M58" s="308"/>
      <c r="N58" s="48">
        <v>12642</v>
      </c>
      <c r="O58" s="49"/>
    </row>
    <row r="59" spans="1:15" ht="12.75" customHeight="1">
      <c r="A59" s="46"/>
      <c r="B59" s="46"/>
      <c r="C59" s="46"/>
      <c r="D59" s="50" t="s">
        <v>302</v>
      </c>
      <c r="E59" s="48">
        <v>217950</v>
      </c>
      <c r="F59" s="48">
        <f>G59+J59+L59+N59</f>
        <v>81000</v>
      </c>
      <c r="G59" s="48">
        <v>46000</v>
      </c>
      <c r="H59" s="48">
        <v>0</v>
      </c>
      <c r="I59" s="48">
        <v>0</v>
      </c>
      <c r="J59" s="48">
        <v>0</v>
      </c>
      <c r="K59" s="48">
        <v>0</v>
      </c>
      <c r="L59" s="308">
        <v>5502</v>
      </c>
      <c r="M59" s="308"/>
      <c r="N59" s="48">
        <v>29498</v>
      </c>
      <c r="O59" s="49"/>
    </row>
    <row r="60" spans="1:15" ht="78" customHeight="1">
      <c r="A60" s="46" t="s">
        <v>629</v>
      </c>
      <c r="B60" s="46">
        <v>855</v>
      </c>
      <c r="C60" s="46">
        <v>85510</v>
      </c>
      <c r="D60" s="54" t="s">
        <v>344</v>
      </c>
      <c r="E60" s="48">
        <v>4356644.62</v>
      </c>
      <c r="F60" s="48">
        <f>F62</f>
        <v>3644048.62</v>
      </c>
      <c r="G60" s="48">
        <v>263152</v>
      </c>
      <c r="H60" s="48">
        <v>0</v>
      </c>
      <c r="I60" s="48">
        <v>0</v>
      </c>
      <c r="J60" s="48">
        <v>0</v>
      </c>
      <c r="K60" s="48">
        <v>0</v>
      </c>
      <c r="L60" s="309" t="s">
        <v>345</v>
      </c>
      <c r="M60" s="309"/>
      <c r="N60" s="48">
        <v>0</v>
      </c>
      <c r="O60" s="49" t="s">
        <v>308</v>
      </c>
    </row>
    <row r="61" spans="1:15" ht="12.75" customHeight="1">
      <c r="A61" s="46"/>
      <c r="B61" s="46"/>
      <c r="C61" s="46"/>
      <c r="D61" s="50" t="s">
        <v>301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308">
        <v>0</v>
      </c>
      <c r="M61" s="308"/>
      <c r="N61" s="48">
        <v>0</v>
      </c>
      <c r="O61" s="49"/>
    </row>
    <row r="62" spans="1:15" ht="12.75" customHeight="1">
      <c r="A62" s="46"/>
      <c r="B62" s="46"/>
      <c r="C62" s="46"/>
      <c r="D62" s="50" t="s">
        <v>302</v>
      </c>
      <c r="E62" s="48">
        <f>E60</f>
        <v>4356644.62</v>
      </c>
      <c r="F62" s="48">
        <f>G62+N62+L62</f>
        <v>3644048.62</v>
      </c>
      <c r="G62" s="48">
        <v>263152</v>
      </c>
      <c r="H62" s="48">
        <v>0</v>
      </c>
      <c r="I62" s="48">
        <v>0</v>
      </c>
      <c r="J62" s="48">
        <v>0</v>
      </c>
      <c r="K62" s="48">
        <v>0</v>
      </c>
      <c r="L62" s="308">
        <v>3380896.62</v>
      </c>
      <c r="M62" s="308"/>
      <c r="N62" s="48">
        <f>N60</f>
        <v>0</v>
      </c>
      <c r="O62" s="49"/>
    </row>
    <row r="63" spans="1:15" ht="72.75" customHeight="1">
      <c r="A63" s="46" t="s">
        <v>303</v>
      </c>
      <c r="B63" s="69">
        <v>855</v>
      </c>
      <c r="C63" s="69">
        <v>85510</v>
      </c>
      <c r="D63" s="54" t="s">
        <v>346</v>
      </c>
      <c r="E63" s="256">
        <v>3154827</v>
      </c>
      <c r="F63" s="256">
        <v>4077</v>
      </c>
      <c r="G63" s="256">
        <v>4077</v>
      </c>
      <c r="H63" s="48">
        <v>0</v>
      </c>
      <c r="I63" s="48">
        <v>0</v>
      </c>
      <c r="J63" s="48">
        <v>0</v>
      </c>
      <c r="K63" s="48">
        <v>0</v>
      </c>
      <c r="L63" s="309" t="s">
        <v>311</v>
      </c>
      <c r="M63" s="309"/>
      <c r="N63" s="48">
        <v>0</v>
      </c>
      <c r="O63" s="49" t="s">
        <v>308</v>
      </c>
    </row>
    <row r="64" spans="1:15" ht="12.75" customHeight="1">
      <c r="A64" s="46"/>
      <c r="B64" s="46"/>
      <c r="C64" s="46"/>
      <c r="D64" s="50" t="s">
        <v>301</v>
      </c>
      <c r="E64" s="256">
        <v>0</v>
      </c>
      <c r="F64" s="256">
        <v>0</v>
      </c>
      <c r="G64" s="256">
        <v>0</v>
      </c>
      <c r="H64" s="48">
        <v>0</v>
      </c>
      <c r="I64" s="48">
        <v>0</v>
      </c>
      <c r="J64" s="48">
        <v>0</v>
      </c>
      <c r="K64" s="48">
        <v>0</v>
      </c>
      <c r="L64" s="308">
        <v>0</v>
      </c>
      <c r="M64" s="308"/>
      <c r="N64" s="48">
        <v>0</v>
      </c>
      <c r="O64" s="49"/>
    </row>
    <row r="65" spans="1:15" ht="12.75" customHeight="1">
      <c r="A65" s="46"/>
      <c r="B65" s="46"/>
      <c r="C65" s="46"/>
      <c r="D65" s="50" t="s">
        <v>302</v>
      </c>
      <c r="E65" s="256">
        <f>E63</f>
        <v>3154827</v>
      </c>
      <c r="F65" s="256">
        <v>4077</v>
      </c>
      <c r="G65" s="256">
        <v>4077</v>
      </c>
      <c r="H65" s="48">
        <v>0</v>
      </c>
      <c r="I65" s="48">
        <v>0</v>
      </c>
      <c r="J65" s="48">
        <v>0</v>
      </c>
      <c r="K65" s="48">
        <v>0</v>
      </c>
      <c r="L65" s="308">
        <v>0</v>
      </c>
      <c r="M65" s="308"/>
      <c r="N65" s="48">
        <f>N63</f>
        <v>0</v>
      </c>
      <c r="O65" s="49"/>
    </row>
    <row r="66" spans="1:15" ht="46.5" customHeight="1">
      <c r="A66" s="46" t="s">
        <v>304</v>
      </c>
      <c r="B66" s="46">
        <v>921</v>
      </c>
      <c r="C66" s="46">
        <v>92195</v>
      </c>
      <c r="D66" s="50" t="s">
        <v>347</v>
      </c>
      <c r="E66" s="48">
        <v>65500</v>
      </c>
      <c r="F66" s="48">
        <f>G66</f>
        <v>65500</v>
      </c>
      <c r="G66" s="48">
        <v>65500</v>
      </c>
      <c r="H66" s="48">
        <v>0</v>
      </c>
      <c r="I66" s="48">
        <v>0</v>
      </c>
      <c r="J66" s="48">
        <v>0</v>
      </c>
      <c r="K66" s="48">
        <v>0</v>
      </c>
      <c r="L66" s="309" t="s">
        <v>311</v>
      </c>
      <c r="M66" s="309"/>
      <c r="N66" s="48">
        <v>0</v>
      </c>
      <c r="O66" s="49" t="s">
        <v>308</v>
      </c>
    </row>
    <row r="67" spans="1:15" ht="12.75" customHeight="1">
      <c r="A67" s="46"/>
      <c r="B67" s="46"/>
      <c r="C67" s="46"/>
      <c r="D67" s="50" t="s">
        <v>301</v>
      </c>
      <c r="E67" s="48">
        <v>0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308">
        <v>0</v>
      </c>
      <c r="M67" s="308"/>
      <c r="N67" s="48">
        <v>0</v>
      </c>
      <c r="O67" s="49"/>
    </row>
    <row r="68" spans="1:15" ht="12.75" customHeight="1">
      <c r="A68" s="46"/>
      <c r="B68" s="46"/>
      <c r="C68" s="46"/>
      <c r="D68" s="50" t="s">
        <v>302</v>
      </c>
      <c r="E68" s="48">
        <f>E66</f>
        <v>65500</v>
      </c>
      <c r="F68" s="48">
        <f>G68</f>
        <v>65500</v>
      </c>
      <c r="G68" s="48">
        <v>65500</v>
      </c>
      <c r="H68" s="48">
        <v>0</v>
      </c>
      <c r="I68" s="48">
        <v>0</v>
      </c>
      <c r="J68" s="48">
        <v>0</v>
      </c>
      <c r="K68" s="48">
        <v>0</v>
      </c>
      <c r="L68" s="308">
        <v>0</v>
      </c>
      <c r="M68" s="308"/>
      <c r="N68" s="48">
        <f>N66</f>
        <v>0</v>
      </c>
      <c r="O68" s="49"/>
    </row>
    <row r="69" spans="1:15" ht="56.25" customHeight="1">
      <c r="A69" s="46" t="s">
        <v>305</v>
      </c>
      <c r="B69" s="69">
        <v>926</v>
      </c>
      <c r="C69" s="69">
        <v>92695</v>
      </c>
      <c r="D69" s="50" t="s">
        <v>348</v>
      </c>
      <c r="E69" s="48">
        <f>(E70+E71)</f>
        <v>7000</v>
      </c>
      <c r="F69" s="48">
        <f>(F70+F71)</f>
        <v>1000</v>
      </c>
      <c r="G69" s="48">
        <v>1000</v>
      </c>
      <c r="H69" s="48">
        <v>0</v>
      </c>
      <c r="I69" s="48">
        <v>0</v>
      </c>
      <c r="J69" s="48">
        <v>0</v>
      </c>
      <c r="K69" s="48">
        <v>0</v>
      </c>
      <c r="L69" s="309" t="s">
        <v>349</v>
      </c>
      <c r="M69" s="309"/>
      <c r="N69" s="48">
        <f>(N70+N71)</f>
        <v>0</v>
      </c>
      <c r="O69" s="49" t="s">
        <v>308</v>
      </c>
    </row>
    <row r="70" spans="1:15" ht="12.75" customHeight="1">
      <c r="A70" s="46"/>
      <c r="B70" s="46"/>
      <c r="C70" s="46"/>
      <c r="D70" s="50" t="s">
        <v>301</v>
      </c>
      <c r="E70" s="48">
        <v>7000</v>
      </c>
      <c r="F70" s="48">
        <f>G70+J70++L70+N70</f>
        <v>1000</v>
      </c>
      <c r="G70" s="48">
        <f>G69</f>
        <v>1000</v>
      </c>
      <c r="H70" s="48">
        <v>0</v>
      </c>
      <c r="I70" s="48">
        <v>0</v>
      </c>
      <c r="J70" s="48">
        <v>0</v>
      </c>
      <c r="K70" s="48">
        <v>0</v>
      </c>
      <c r="L70" s="308">
        <v>0</v>
      </c>
      <c r="M70" s="308"/>
      <c r="N70" s="48">
        <v>0</v>
      </c>
      <c r="O70" s="49"/>
    </row>
    <row r="71" spans="1:15" ht="12.75" customHeight="1">
      <c r="A71" s="46"/>
      <c r="B71" s="46"/>
      <c r="C71" s="46"/>
      <c r="D71" s="50" t="s">
        <v>302</v>
      </c>
      <c r="E71" s="48">
        <v>0</v>
      </c>
      <c r="F71" s="48">
        <f>G71+J71+L71+N71</f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308">
        <v>0</v>
      </c>
      <c r="M71" s="308"/>
      <c r="N71" s="48">
        <v>0</v>
      </c>
      <c r="O71" s="49"/>
    </row>
    <row r="72" spans="1:15" ht="54.75" customHeight="1">
      <c r="A72" s="46" t="s">
        <v>309</v>
      </c>
      <c r="B72" s="69">
        <v>926</v>
      </c>
      <c r="C72" s="69">
        <v>92695</v>
      </c>
      <c r="D72" s="50" t="s">
        <v>350</v>
      </c>
      <c r="E72" s="48">
        <f>(E73+E74)</f>
        <v>7000</v>
      </c>
      <c r="F72" s="48">
        <f>(F73+F74)</f>
        <v>1000</v>
      </c>
      <c r="G72" s="48">
        <v>1000</v>
      </c>
      <c r="H72" s="48">
        <v>0</v>
      </c>
      <c r="I72" s="48">
        <v>0</v>
      </c>
      <c r="J72" s="48">
        <v>0</v>
      </c>
      <c r="K72" s="48">
        <v>0</v>
      </c>
      <c r="L72" s="309" t="s">
        <v>349</v>
      </c>
      <c r="M72" s="309"/>
      <c r="N72" s="48">
        <f>(N73+N74)</f>
        <v>0</v>
      </c>
      <c r="O72" s="49" t="s">
        <v>308</v>
      </c>
    </row>
    <row r="73" spans="1:15" ht="12.75" customHeight="1">
      <c r="A73" s="46"/>
      <c r="B73" s="46"/>
      <c r="C73" s="46"/>
      <c r="D73" s="50" t="s">
        <v>301</v>
      </c>
      <c r="E73" s="48">
        <v>7000</v>
      </c>
      <c r="F73" s="48">
        <f>G73+J73++L73+N73</f>
        <v>1000</v>
      </c>
      <c r="G73" s="48">
        <f>G72</f>
        <v>1000</v>
      </c>
      <c r="H73" s="48">
        <v>0</v>
      </c>
      <c r="I73" s="48">
        <v>0</v>
      </c>
      <c r="J73" s="48">
        <v>0</v>
      </c>
      <c r="K73" s="48">
        <v>0</v>
      </c>
      <c r="L73" s="308">
        <v>0</v>
      </c>
      <c r="M73" s="308"/>
      <c r="N73" s="48">
        <v>0</v>
      </c>
      <c r="O73" s="49"/>
    </row>
    <row r="74" spans="1:15" ht="12.75" customHeight="1">
      <c r="A74" s="46"/>
      <c r="B74" s="46"/>
      <c r="C74" s="46"/>
      <c r="D74" s="50" t="s">
        <v>302</v>
      </c>
      <c r="E74" s="48">
        <v>0</v>
      </c>
      <c r="F74" s="48">
        <f>G74+J74+L74+N74</f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308">
        <v>0</v>
      </c>
      <c r="M74" s="308"/>
      <c r="N74" s="48">
        <v>0</v>
      </c>
      <c r="O74" s="49"/>
    </row>
    <row r="75" spans="1:15" ht="56.25" customHeight="1">
      <c r="A75" s="46" t="s">
        <v>649</v>
      </c>
      <c r="B75" s="69">
        <v>926</v>
      </c>
      <c r="C75" s="69">
        <v>92695</v>
      </c>
      <c r="D75" s="50" t="s">
        <v>351</v>
      </c>
      <c r="E75" s="48">
        <f>(E76+E77)</f>
        <v>7000</v>
      </c>
      <c r="F75" s="48">
        <f>(F76+F77)</f>
        <v>1000</v>
      </c>
      <c r="G75" s="48">
        <v>1000</v>
      </c>
      <c r="H75" s="48">
        <v>0</v>
      </c>
      <c r="I75" s="48">
        <v>0</v>
      </c>
      <c r="J75" s="48">
        <v>0</v>
      </c>
      <c r="K75" s="48">
        <v>0</v>
      </c>
      <c r="L75" s="309" t="s">
        <v>349</v>
      </c>
      <c r="M75" s="309"/>
      <c r="N75" s="48">
        <f>(N76+N77)</f>
        <v>0</v>
      </c>
      <c r="O75" s="49" t="s">
        <v>308</v>
      </c>
    </row>
    <row r="76" spans="1:15" ht="12.75" customHeight="1">
      <c r="A76" s="46"/>
      <c r="B76" s="46"/>
      <c r="C76" s="46"/>
      <c r="D76" s="50" t="s">
        <v>301</v>
      </c>
      <c r="E76" s="48">
        <v>7000</v>
      </c>
      <c r="F76" s="48">
        <f>G76+J76++L76+N76</f>
        <v>1000</v>
      </c>
      <c r="G76" s="48">
        <f>G75</f>
        <v>1000</v>
      </c>
      <c r="H76" s="48">
        <v>0</v>
      </c>
      <c r="I76" s="48">
        <v>0</v>
      </c>
      <c r="J76" s="48">
        <v>0</v>
      </c>
      <c r="K76" s="48">
        <v>0</v>
      </c>
      <c r="L76" s="308">
        <v>0</v>
      </c>
      <c r="M76" s="308"/>
      <c r="N76" s="48">
        <v>0</v>
      </c>
      <c r="O76" s="49"/>
    </row>
    <row r="77" spans="1:15" ht="12.75" customHeight="1">
      <c r="A77" s="46"/>
      <c r="B77" s="46"/>
      <c r="C77" s="46"/>
      <c r="D77" s="50" t="s">
        <v>302</v>
      </c>
      <c r="E77" s="48">
        <v>0</v>
      </c>
      <c r="F77" s="48">
        <f>G77+J77+L77+N77</f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308">
        <v>0</v>
      </c>
      <c r="M77" s="308"/>
      <c r="N77" s="48">
        <v>0</v>
      </c>
      <c r="O77" s="49"/>
    </row>
    <row r="78" spans="1:15" ht="21" customHeight="1">
      <c r="A78" s="305" t="s">
        <v>352</v>
      </c>
      <c r="B78" s="305"/>
      <c r="C78" s="305"/>
      <c r="D78" s="305"/>
      <c r="E78" s="70">
        <f>SUM(E11+E14+E17+E20+E24+E27+E30+E33+E36+E39+E42+E45+E48+E51+E54+E57+E60+E63+E66+E69+E72+E75)</f>
        <v>65547833.22</v>
      </c>
      <c r="F78" s="70">
        <f aca="true" t="shared" si="0" ref="F78:K78">SUM(F11+F14+F17+F20+F24+F27+F30+F33+F36+F39+F42+F45+F48+F51+F54+F57+F60+F63+F66+F69+F72+F75)</f>
        <v>33634514.62</v>
      </c>
      <c r="G78" s="70">
        <f t="shared" si="0"/>
        <v>11536131</v>
      </c>
      <c r="H78" s="70">
        <f t="shared" si="0"/>
        <v>0</v>
      </c>
      <c r="I78" s="70">
        <f t="shared" si="0"/>
        <v>0</v>
      </c>
      <c r="J78" s="70">
        <f t="shared" si="0"/>
        <v>0</v>
      </c>
      <c r="K78" s="70">
        <f t="shared" si="0"/>
        <v>0</v>
      </c>
      <c r="L78" s="310">
        <f>SUM(L79:L80)</f>
        <v>18028888.62</v>
      </c>
      <c r="M78" s="310"/>
      <c r="N78" s="70">
        <f>SUM(N11+N14+N17+N20+N24+N27+N30+N33+N36+N39+N42+N45+N48+N51+N54+N57+N60+N63+N66+N69+N72+N75)</f>
        <v>4069495</v>
      </c>
      <c r="O78" s="71" t="s">
        <v>353</v>
      </c>
    </row>
    <row r="79" spans="1:15" ht="21" customHeight="1">
      <c r="A79" s="305" t="s">
        <v>352</v>
      </c>
      <c r="B79" s="305"/>
      <c r="C79" s="305"/>
      <c r="D79" s="45" t="s">
        <v>301</v>
      </c>
      <c r="E79" s="70">
        <f>SUM(E12+E15+E18+E21+E25+E28+E31+E34+E37+E40+E43+E46+E49+E52+E55+E58+E61+E64+E67+E70+E73+E76)</f>
        <v>4397473</v>
      </c>
      <c r="F79" s="70">
        <f aca="true" t="shared" si="1" ref="F79:K79">SUM(F12+F15+F18+F21+F25+F28+F31+F34+F37+F40+F43+F46+F49+F52+F55+F58+F61+F64+F67+F70+F73+F76)</f>
        <v>965948</v>
      </c>
      <c r="G79" s="70">
        <f t="shared" si="1"/>
        <v>637596</v>
      </c>
      <c r="H79" s="70">
        <f t="shared" si="1"/>
        <v>0</v>
      </c>
      <c r="I79" s="70">
        <f t="shared" si="1"/>
        <v>0</v>
      </c>
      <c r="J79" s="70">
        <f t="shared" si="1"/>
        <v>0</v>
      </c>
      <c r="K79" s="70">
        <f t="shared" si="1"/>
        <v>0</v>
      </c>
      <c r="L79" s="306">
        <v>273990</v>
      </c>
      <c r="M79" s="306"/>
      <c r="N79" s="70">
        <f>SUM(N12+N15+N18+N21+N25+N28+N31+N34+N37+N40+N43+N46+N49+N52+N55+N58+N61+N64+N67+N70+N73+N76)</f>
        <v>54362</v>
      </c>
      <c r="O79" s="72" t="s">
        <v>353</v>
      </c>
    </row>
    <row r="80" spans="1:15" ht="21" customHeight="1">
      <c r="A80" s="305" t="s">
        <v>352</v>
      </c>
      <c r="B80" s="305"/>
      <c r="C80" s="305"/>
      <c r="D80" s="45" t="s">
        <v>302</v>
      </c>
      <c r="E80" s="70">
        <f>SUM(E13+E16+E19+E22+E23+E26+E29+E32+E35+E38+E41+E44+E47+E50+E53+E56+E59+E62+E65+E68+E71+E74+E77)</f>
        <v>61150360.22</v>
      </c>
      <c r="F80" s="70">
        <f aca="true" t="shared" si="2" ref="F80:K80">SUM(F13+F16+F19+F22+F23+F26+F29+F32+F35+F38+F41+F44+F47+F50+F53+F56+F59+F62+F65+F68+F71+F74+F77)</f>
        <v>32668566.62</v>
      </c>
      <c r="G80" s="70">
        <f t="shared" si="2"/>
        <v>10898535</v>
      </c>
      <c r="H80" s="70">
        <f t="shared" si="2"/>
        <v>0</v>
      </c>
      <c r="I80" s="70">
        <f t="shared" si="2"/>
        <v>0</v>
      </c>
      <c r="J80" s="70">
        <f t="shared" si="2"/>
        <v>0</v>
      </c>
      <c r="K80" s="70">
        <f t="shared" si="2"/>
        <v>0</v>
      </c>
      <c r="L80" s="306">
        <v>17754898.62</v>
      </c>
      <c r="M80" s="306"/>
      <c r="N80" s="70">
        <f>SUM(N13+N16+N19+N22+N23+N26+N29+N32+N35+N38+N41+N44+N47+N50+N53+N56+N59+N62+N65+N68+N71+N74+N77)</f>
        <v>4015133</v>
      </c>
      <c r="O80" s="72" t="s">
        <v>353</v>
      </c>
    </row>
    <row r="81" spans="1:15" ht="4.5" customHeight="1">
      <c r="A81" s="73"/>
      <c r="B81" s="73"/>
      <c r="C81" s="73"/>
      <c r="D81" s="73"/>
      <c r="E81" s="73"/>
      <c r="F81" s="73"/>
      <c r="G81" s="74"/>
      <c r="H81" s="74"/>
      <c r="I81" s="74"/>
      <c r="J81" s="73"/>
      <c r="K81" s="73"/>
      <c r="L81" s="307"/>
      <c r="M81" s="307"/>
      <c r="N81" s="73"/>
      <c r="O81" s="73"/>
    </row>
    <row r="82" spans="1:15" ht="12.75" customHeight="1">
      <c r="A82" s="304"/>
      <c r="B82" s="304"/>
      <c r="C82" s="304"/>
      <c r="D82" s="304"/>
      <c r="E82" s="304"/>
      <c r="F82" s="304"/>
      <c r="G82" s="304"/>
      <c r="H82" s="304"/>
      <c r="I82" s="304"/>
      <c r="J82" s="304"/>
      <c r="K82" s="304"/>
      <c r="L82" s="304"/>
      <c r="M82" s="304"/>
      <c r="N82" s="304"/>
      <c r="O82" s="304"/>
    </row>
    <row r="83" spans="1:15" ht="12.75" customHeight="1">
      <c r="A83" s="303" t="s">
        <v>632</v>
      </c>
      <c r="B83" s="303"/>
      <c r="C83" s="303"/>
      <c r="D83" s="303"/>
      <c r="E83" s="303"/>
      <c r="F83" s="303"/>
      <c r="G83" s="303"/>
      <c r="H83" s="303"/>
      <c r="I83" s="303"/>
      <c r="J83" s="303"/>
      <c r="K83" s="303"/>
      <c r="L83" s="303"/>
      <c r="M83" s="303"/>
      <c r="N83" s="303"/>
      <c r="O83" s="303"/>
    </row>
    <row r="84" spans="1:15" ht="12.75" customHeight="1">
      <c r="A84" s="304" t="s">
        <v>633</v>
      </c>
      <c r="B84" s="304"/>
      <c r="C84" s="304"/>
      <c r="D84" s="304"/>
      <c r="E84" s="304"/>
      <c r="F84" s="304"/>
      <c r="G84" s="304"/>
      <c r="H84" s="304"/>
      <c r="I84" s="304"/>
      <c r="J84" s="304"/>
      <c r="K84" s="304"/>
      <c r="L84" s="304"/>
      <c r="M84" s="304"/>
      <c r="N84" s="304"/>
      <c r="O84" s="304"/>
    </row>
    <row r="85" spans="1:15" ht="12.75" customHeight="1">
      <c r="A85" s="304" t="s">
        <v>354</v>
      </c>
      <c r="B85" s="304"/>
      <c r="C85" s="304"/>
      <c r="D85" s="304"/>
      <c r="E85" s="304"/>
      <c r="F85" s="304"/>
      <c r="G85" s="304"/>
      <c r="H85" s="304"/>
      <c r="I85" s="304"/>
      <c r="J85" s="304"/>
      <c r="K85" s="304"/>
      <c r="L85" s="304"/>
      <c r="M85" s="304"/>
      <c r="N85" s="304"/>
      <c r="O85" s="304"/>
    </row>
    <row r="86" spans="1:15" ht="12.75" customHeight="1">
      <c r="A86" s="304" t="s">
        <v>355</v>
      </c>
      <c r="B86" s="304"/>
      <c r="C86" s="304"/>
      <c r="D86" s="304"/>
      <c r="E86" s="304"/>
      <c r="F86" s="304"/>
      <c r="G86" s="304"/>
      <c r="H86" s="304"/>
      <c r="I86" s="304"/>
      <c r="J86" s="304"/>
      <c r="K86" s="304"/>
      <c r="L86" s="304"/>
      <c r="M86" s="304"/>
      <c r="N86" s="304"/>
      <c r="O86" s="304"/>
    </row>
    <row r="87" spans="1:15" ht="7.5" customHeight="1">
      <c r="A87" s="304" t="s">
        <v>356</v>
      </c>
      <c r="B87" s="304"/>
      <c r="C87" s="304"/>
      <c r="D87" s="304"/>
      <c r="E87" s="304"/>
      <c r="F87" s="304"/>
      <c r="G87" s="304"/>
      <c r="H87" s="304"/>
      <c r="I87" s="304"/>
      <c r="J87" s="304"/>
      <c r="K87" s="304"/>
      <c r="L87" s="304"/>
      <c r="M87" s="304"/>
      <c r="N87" s="304"/>
      <c r="O87" s="304"/>
    </row>
    <row r="88" spans="1:15" ht="21" customHeight="1">
      <c r="A88" s="304" t="s">
        <v>357</v>
      </c>
      <c r="B88" s="304"/>
      <c r="C88" s="304"/>
      <c r="D88" s="304"/>
      <c r="E88" s="304"/>
      <c r="F88" s="304"/>
      <c r="G88" s="304"/>
      <c r="H88" s="304"/>
      <c r="I88" s="304"/>
      <c r="J88" s="304"/>
      <c r="K88" s="304"/>
      <c r="L88" s="304"/>
      <c r="M88" s="304"/>
      <c r="N88" s="304"/>
      <c r="O88" s="304"/>
    </row>
    <row r="89" spans="1:15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</sheetData>
  <sheetProtection selectLockedCells="1" selectUnlockedCells="1"/>
  <mergeCells count="99">
    <mergeCell ref="J1:O1"/>
    <mergeCell ref="A2:M2"/>
    <mergeCell ref="M3:O3"/>
    <mergeCell ref="A4:A9"/>
    <mergeCell ref="B4:B9"/>
    <mergeCell ref="C4:C9"/>
    <mergeCell ref="D4:D9"/>
    <mergeCell ref="E4:E9"/>
    <mergeCell ref="F4:N4"/>
    <mergeCell ref="O4:O9"/>
    <mergeCell ref="F5:F9"/>
    <mergeCell ref="G5:N5"/>
    <mergeCell ref="G6:G9"/>
    <mergeCell ref="H6:H9"/>
    <mergeCell ref="I6:I9"/>
    <mergeCell ref="J6:J9"/>
    <mergeCell ref="L6:M9"/>
    <mergeCell ref="N6:N9"/>
    <mergeCell ref="K7:K9"/>
    <mergeCell ref="L14:M14"/>
    <mergeCell ref="L15:M15"/>
    <mergeCell ref="L10:M10"/>
    <mergeCell ref="L11:M11"/>
    <mergeCell ref="L12:M12"/>
    <mergeCell ref="L13:M13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30:M30"/>
    <mergeCell ref="L27:M27"/>
    <mergeCell ref="L28:M28"/>
    <mergeCell ref="L29:M29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8:M48"/>
    <mergeCell ref="L49:M49"/>
    <mergeCell ref="L50:M50"/>
    <mergeCell ref="L51:M51"/>
    <mergeCell ref="L58:M58"/>
    <mergeCell ref="L59:M59"/>
    <mergeCell ref="L60:M60"/>
    <mergeCell ref="L45:M45"/>
    <mergeCell ref="L52:M52"/>
    <mergeCell ref="L53:M53"/>
    <mergeCell ref="L54:M54"/>
    <mergeCell ref="L55:M55"/>
    <mergeCell ref="L56:M56"/>
    <mergeCell ref="L57:M57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A78:D78"/>
    <mergeCell ref="L78:M78"/>
    <mergeCell ref="A79:C79"/>
    <mergeCell ref="L79:M79"/>
    <mergeCell ref="A80:C80"/>
    <mergeCell ref="L80:M80"/>
    <mergeCell ref="L81:M81"/>
    <mergeCell ref="A82:O82"/>
    <mergeCell ref="A83:O83"/>
    <mergeCell ref="A84:O84"/>
    <mergeCell ref="A85:O85"/>
    <mergeCell ref="A86:O86"/>
    <mergeCell ref="A87:O87"/>
    <mergeCell ref="A88:O88"/>
  </mergeCells>
  <printOptions/>
  <pageMargins left="0.7083333333333334" right="0.7083333333333334" top="0.7479166666666667" bottom="0.7479166666666667" header="0.5118055555555555" footer="0.5118055555555555"/>
  <pageSetup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L49"/>
  <sheetViews>
    <sheetView view="pageLayout" workbookViewId="0" topLeftCell="A1">
      <selection activeCell="K5" sqref="K5:K8"/>
    </sheetView>
  </sheetViews>
  <sheetFormatPr defaultColWidth="9.33203125" defaultRowHeight="11.25"/>
  <cols>
    <col min="1" max="1" width="4.83203125" style="5" customWidth="1"/>
    <col min="2" max="2" width="6.5" style="5" customWidth="1"/>
    <col min="3" max="3" width="7.5" style="5" customWidth="1"/>
    <col min="4" max="4" width="20.83203125" style="5" customWidth="1"/>
    <col min="5" max="5" width="12" style="5" customWidth="1"/>
    <col min="6" max="6" width="11.16015625" style="5" customWidth="1"/>
    <col min="7" max="7" width="12.33203125" style="5" customWidth="1"/>
    <col min="8" max="8" width="8.83203125" style="5" customWidth="1"/>
    <col min="9" max="9" width="7" style="5" customWidth="1"/>
    <col min="10" max="10" width="11.5" style="5" customWidth="1"/>
    <col min="11" max="11" width="9.66015625" style="5" customWidth="1"/>
    <col min="12" max="12" width="9.83203125" style="5" customWidth="1"/>
    <col min="13" max="16384" width="9.33203125" style="5" customWidth="1"/>
  </cols>
  <sheetData>
    <row r="1" spans="1:12" ht="31.5" customHeight="1">
      <c r="A1" s="327" t="s">
        <v>358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75"/>
    </row>
    <row r="2" spans="1:12" ht="18.75">
      <c r="A2" s="82"/>
      <c r="B2" s="82"/>
      <c r="C2" s="82"/>
      <c r="D2" s="82"/>
      <c r="E2" s="82"/>
      <c r="F2" s="82"/>
      <c r="G2" s="82"/>
      <c r="H2" s="82"/>
      <c r="I2" s="82"/>
      <c r="J2" s="82"/>
      <c r="K2" s="328" t="s">
        <v>1</v>
      </c>
      <c r="L2" s="328"/>
    </row>
    <row r="3" spans="1:12" ht="10.5" customHeight="1">
      <c r="A3" s="325" t="s">
        <v>283</v>
      </c>
      <c r="B3" s="325" t="s">
        <v>2</v>
      </c>
      <c r="C3" s="325" t="s">
        <v>284</v>
      </c>
      <c r="D3" s="305" t="s">
        <v>359</v>
      </c>
      <c r="E3" s="305" t="s">
        <v>287</v>
      </c>
      <c r="F3" s="305"/>
      <c r="G3" s="305"/>
      <c r="H3" s="305"/>
      <c r="I3" s="305"/>
      <c r="J3" s="305"/>
      <c r="K3" s="305"/>
      <c r="L3" s="305" t="s">
        <v>288</v>
      </c>
    </row>
    <row r="4" spans="1:12" s="6" customFormat="1" ht="19.5" customHeight="1">
      <c r="A4" s="325"/>
      <c r="B4" s="325"/>
      <c r="C4" s="325"/>
      <c r="D4" s="305"/>
      <c r="E4" s="305" t="s">
        <v>360</v>
      </c>
      <c r="F4" s="305" t="s">
        <v>290</v>
      </c>
      <c r="G4" s="305"/>
      <c r="H4" s="305"/>
      <c r="I4" s="305"/>
      <c r="J4" s="305"/>
      <c r="K4" s="305"/>
      <c r="L4" s="305"/>
    </row>
    <row r="5" spans="1:12" s="6" customFormat="1" ht="19.5" customHeight="1">
      <c r="A5" s="325"/>
      <c r="B5" s="325"/>
      <c r="C5" s="325"/>
      <c r="D5" s="305"/>
      <c r="E5" s="305"/>
      <c r="F5" s="305" t="s">
        <v>291</v>
      </c>
      <c r="G5" s="319" t="s">
        <v>361</v>
      </c>
      <c r="H5" s="326" t="s">
        <v>293</v>
      </c>
      <c r="I5" s="83" t="s">
        <v>200</v>
      </c>
      <c r="J5" s="305" t="s">
        <v>362</v>
      </c>
      <c r="K5" s="326" t="s">
        <v>295</v>
      </c>
      <c r="L5" s="305"/>
    </row>
    <row r="6" spans="1:12" s="6" customFormat="1" ht="19.5" customHeight="1">
      <c r="A6" s="325"/>
      <c r="B6" s="325"/>
      <c r="C6" s="325"/>
      <c r="D6" s="305"/>
      <c r="E6" s="305"/>
      <c r="F6" s="305"/>
      <c r="G6" s="319"/>
      <c r="H6" s="326"/>
      <c r="I6" s="320" t="s">
        <v>296</v>
      </c>
      <c r="J6" s="305"/>
      <c r="K6" s="305"/>
      <c r="L6" s="305"/>
    </row>
    <row r="7" spans="1:12" s="6" customFormat="1" ht="29.25" customHeight="1">
      <c r="A7" s="325"/>
      <c r="B7" s="325"/>
      <c r="C7" s="325"/>
      <c r="D7" s="305"/>
      <c r="E7" s="305"/>
      <c r="F7" s="305"/>
      <c r="G7" s="319"/>
      <c r="H7" s="326"/>
      <c r="I7" s="320"/>
      <c r="J7" s="305"/>
      <c r="K7" s="305"/>
      <c r="L7" s="305"/>
    </row>
    <row r="8" spans="1:12" s="6" customFormat="1" ht="29.25" customHeight="1">
      <c r="A8" s="325"/>
      <c r="B8" s="325"/>
      <c r="C8" s="325"/>
      <c r="D8" s="305"/>
      <c r="E8" s="305"/>
      <c r="F8" s="305"/>
      <c r="G8" s="319"/>
      <c r="H8" s="326"/>
      <c r="I8" s="320"/>
      <c r="J8" s="305"/>
      <c r="K8" s="305"/>
      <c r="L8" s="305"/>
    </row>
    <row r="9" spans="1:12" s="6" customFormat="1" ht="15.75" customHeight="1" thickBot="1">
      <c r="A9" s="84">
        <v>1</v>
      </c>
      <c r="B9" s="84">
        <v>2</v>
      </c>
      <c r="C9" s="84">
        <v>3</v>
      </c>
      <c r="D9" s="84">
        <v>4</v>
      </c>
      <c r="E9" s="84">
        <v>5</v>
      </c>
      <c r="F9" s="84">
        <v>6</v>
      </c>
      <c r="G9" s="84">
        <v>7</v>
      </c>
      <c r="H9" s="84">
        <v>8</v>
      </c>
      <c r="I9" s="84">
        <v>9</v>
      </c>
      <c r="J9" s="84">
        <v>10</v>
      </c>
      <c r="K9" s="84">
        <v>11</v>
      </c>
      <c r="L9" s="84">
        <v>12</v>
      </c>
    </row>
    <row r="10" spans="1:12" ht="45" customHeight="1" thickBot="1">
      <c r="A10" s="69" t="s">
        <v>297</v>
      </c>
      <c r="B10" s="69">
        <v>600</v>
      </c>
      <c r="C10" s="69">
        <v>60014</v>
      </c>
      <c r="D10" s="85" t="s">
        <v>648</v>
      </c>
      <c r="E10" s="86">
        <v>100000</v>
      </c>
      <c r="F10" s="86">
        <v>100000</v>
      </c>
      <c r="G10" s="87">
        <v>0</v>
      </c>
      <c r="H10" s="87">
        <v>0</v>
      </c>
      <c r="I10" s="87">
        <v>0</v>
      </c>
      <c r="J10" s="54" t="s">
        <v>363</v>
      </c>
      <c r="K10" s="88">
        <v>0</v>
      </c>
      <c r="L10" s="89" t="s">
        <v>364</v>
      </c>
    </row>
    <row r="11" spans="1:12" ht="46.5" customHeight="1" thickBot="1">
      <c r="A11" s="69" t="s">
        <v>365</v>
      </c>
      <c r="B11" s="69">
        <v>600</v>
      </c>
      <c r="C11" s="69">
        <v>60014</v>
      </c>
      <c r="D11" s="90" t="s">
        <v>647</v>
      </c>
      <c r="E11" s="91">
        <v>50000</v>
      </c>
      <c r="F11" s="91">
        <v>50000</v>
      </c>
      <c r="G11" s="87">
        <v>0</v>
      </c>
      <c r="H11" s="87">
        <v>0</v>
      </c>
      <c r="I11" s="87">
        <v>0</v>
      </c>
      <c r="J11" s="54" t="s">
        <v>363</v>
      </c>
      <c r="K11" s="88">
        <v>0</v>
      </c>
      <c r="L11" s="89" t="s">
        <v>364</v>
      </c>
    </row>
    <row r="12" spans="1:12" ht="95.25" customHeight="1" thickBot="1">
      <c r="A12" s="69" t="s">
        <v>366</v>
      </c>
      <c r="B12" s="69">
        <v>600</v>
      </c>
      <c r="C12" s="69">
        <v>60014</v>
      </c>
      <c r="D12" s="85" t="s">
        <v>634</v>
      </c>
      <c r="E12" s="86">
        <v>233167</v>
      </c>
      <c r="F12" s="86">
        <v>233167</v>
      </c>
      <c r="G12" s="87">
        <v>0</v>
      </c>
      <c r="H12" s="87">
        <v>0</v>
      </c>
      <c r="I12" s="87">
        <v>0</v>
      </c>
      <c r="J12" s="54" t="s">
        <v>367</v>
      </c>
      <c r="K12" s="88">
        <v>0</v>
      </c>
      <c r="L12" s="89" t="s">
        <v>364</v>
      </c>
    </row>
    <row r="13" spans="1:12" ht="83.25" customHeight="1" thickBot="1">
      <c r="A13" s="69" t="s">
        <v>368</v>
      </c>
      <c r="B13" s="69">
        <v>600</v>
      </c>
      <c r="C13" s="69">
        <v>60014</v>
      </c>
      <c r="D13" s="90" t="s">
        <v>635</v>
      </c>
      <c r="E13" s="91">
        <v>501396</v>
      </c>
      <c r="F13" s="91">
        <v>501396</v>
      </c>
      <c r="G13" s="87">
        <v>0</v>
      </c>
      <c r="H13" s="87">
        <v>0</v>
      </c>
      <c r="I13" s="87">
        <v>0</v>
      </c>
      <c r="J13" s="54" t="s">
        <v>367</v>
      </c>
      <c r="K13" s="88">
        <v>0</v>
      </c>
      <c r="L13" s="89" t="s">
        <v>364</v>
      </c>
    </row>
    <row r="14" spans="1:12" ht="74.25" customHeight="1" thickBot="1">
      <c r="A14" s="69" t="s">
        <v>369</v>
      </c>
      <c r="B14" s="69">
        <v>600</v>
      </c>
      <c r="C14" s="69">
        <v>60014</v>
      </c>
      <c r="D14" s="90" t="s">
        <v>636</v>
      </c>
      <c r="E14" s="91">
        <v>471265</v>
      </c>
      <c r="F14" s="91">
        <v>471265</v>
      </c>
      <c r="G14" s="87">
        <v>0</v>
      </c>
      <c r="H14" s="87">
        <v>0</v>
      </c>
      <c r="I14" s="87">
        <v>0</v>
      </c>
      <c r="J14" s="54" t="s">
        <v>367</v>
      </c>
      <c r="K14" s="88">
        <v>0</v>
      </c>
      <c r="L14" s="89" t="s">
        <v>364</v>
      </c>
    </row>
    <row r="15" spans="1:12" ht="93" customHeight="1" thickBot="1">
      <c r="A15" s="69" t="s">
        <v>370</v>
      </c>
      <c r="B15" s="69">
        <v>600</v>
      </c>
      <c r="C15" s="69">
        <v>60014</v>
      </c>
      <c r="D15" s="90" t="s">
        <v>637</v>
      </c>
      <c r="E15" s="91">
        <v>1007714</v>
      </c>
      <c r="F15" s="91">
        <v>1007714</v>
      </c>
      <c r="G15" s="87">
        <v>0</v>
      </c>
      <c r="H15" s="87">
        <v>0</v>
      </c>
      <c r="I15" s="87">
        <v>0</v>
      </c>
      <c r="J15" s="54" t="s">
        <v>363</v>
      </c>
      <c r="K15" s="88">
        <v>0</v>
      </c>
      <c r="L15" s="89" t="s">
        <v>364</v>
      </c>
    </row>
    <row r="16" spans="1:12" ht="54.75" customHeight="1" thickBot="1">
      <c r="A16" s="69" t="s">
        <v>371</v>
      </c>
      <c r="B16" s="69">
        <v>600</v>
      </c>
      <c r="C16" s="69">
        <v>60014</v>
      </c>
      <c r="D16" s="90" t="s">
        <v>638</v>
      </c>
      <c r="E16" s="91">
        <v>127382</v>
      </c>
      <c r="F16" s="91">
        <v>127382</v>
      </c>
      <c r="G16" s="87">
        <v>0</v>
      </c>
      <c r="H16" s="87">
        <v>0</v>
      </c>
      <c r="I16" s="87">
        <v>0</v>
      </c>
      <c r="J16" s="54" t="s">
        <v>363</v>
      </c>
      <c r="K16" s="88">
        <v>0</v>
      </c>
      <c r="L16" s="89" t="s">
        <v>364</v>
      </c>
    </row>
    <row r="17" spans="1:12" ht="58.5" customHeight="1" thickBot="1">
      <c r="A17" s="69" t="s">
        <v>372</v>
      </c>
      <c r="B17" s="69">
        <v>600</v>
      </c>
      <c r="C17" s="69">
        <v>60014</v>
      </c>
      <c r="D17" s="90" t="s">
        <v>639</v>
      </c>
      <c r="E17" s="91">
        <v>78010</v>
      </c>
      <c r="F17" s="91">
        <v>78010</v>
      </c>
      <c r="G17" s="87">
        <v>0</v>
      </c>
      <c r="H17" s="87">
        <v>0</v>
      </c>
      <c r="I17" s="87">
        <v>0</v>
      </c>
      <c r="J17" s="54" t="s">
        <v>363</v>
      </c>
      <c r="K17" s="88">
        <v>0</v>
      </c>
      <c r="L17" s="89" t="s">
        <v>364</v>
      </c>
    </row>
    <row r="18" spans="1:12" ht="66.75" customHeight="1" thickBot="1">
      <c r="A18" s="69" t="s">
        <v>312</v>
      </c>
      <c r="B18" s="69">
        <v>600</v>
      </c>
      <c r="C18" s="69">
        <v>60014</v>
      </c>
      <c r="D18" s="90" t="s">
        <v>640</v>
      </c>
      <c r="E18" s="91">
        <v>134800</v>
      </c>
      <c r="F18" s="91">
        <v>134800</v>
      </c>
      <c r="G18" s="87">
        <v>0</v>
      </c>
      <c r="H18" s="87">
        <v>0</v>
      </c>
      <c r="I18" s="87">
        <v>0</v>
      </c>
      <c r="J18" s="54" t="s">
        <v>363</v>
      </c>
      <c r="K18" s="88">
        <v>0</v>
      </c>
      <c r="L18" s="89" t="s">
        <v>364</v>
      </c>
    </row>
    <row r="19" spans="1:12" ht="62.25" customHeight="1" thickBot="1">
      <c r="A19" s="69" t="s">
        <v>318</v>
      </c>
      <c r="B19" s="69">
        <v>600</v>
      </c>
      <c r="C19" s="69">
        <v>60014</v>
      </c>
      <c r="D19" s="90" t="s">
        <v>651</v>
      </c>
      <c r="E19" s="91">
        <v>158487</v>
      </c>
      <c r="F19" s="91">
        <v>158487</v>
      </c>
      <c r="G19" s="87">
        <v>0</v>
      </c>
      <c r="H19" s="87">
        <v>0</v>
      </c>
      <c r="I19" s="87">
        <v>0</v>
      </c>
      <c r="J19" s="54" t="s">
        <v>363</v>
      </c>
      <c r="K19" s="88">
        <v>0</v>
      </c>
      <c r="L19" s="89" t="s">
        <v>364</v>
      </c>
    </row>
    <row r="20" spans="1:12" ht="54" customHeight="1" thickBot="1">
      <c r="A20" s="69" t="s">
        <v>430</v>
      </c>
      <c r="B20" s="69">
        <v>600</v>
      </c>
      <c r="C20" s="69">
        <v>60014</v>
      </c>
      <c r="D20" s="92" t="s">
        <v>641</v>
      </c>
      <c r="E20" s="91">
        <v>101743</v>
      </c>
      <c r="F20" s="91">
        <v>101743</v>
      </c>
      <c r="G20" s="87">
        <v>0</v>
      </c>
      <c r="H20" s="87">
        <v>0</v>
      </c>
      <c r="I20" s="87">
        <v>0</v>
      </c>
      <c r="J20" s="54" t="s">
        <v>363</v>
      </c>
      <c r="K20" s="88">
        <v>0</v>
      </c>
      <c r="L20" s="89" t="s">
        <v>364</v>
      </c>
    </row>
    <row r="21" spans="1:12" ht="54.75" customHeight="1" thickBot="1">
      <c r="A21" s="69" t="s">
        <v>433</v>
      </c>
      <c r="B21" s="69">
        <v>600</v>
      </c>
      <c r="C21" s="69">
        <v>60014</v>
      </c>
      <c r="D21" s="90" t="s">
        <v>642</v>
      </c>
      <c r="E21" s="91">
        <v>147793</v>
      </c>
      <c r="F21" s="91">
        <v>147793</v>
      </c>
      <c r="G21" s="87">
        <v>0</v>
      </c>
      <c r="H21" s="87">
        <v>0</v>
      </c>
      <c r="I21" s="87">
        <v>0</v>
      </c>
      <c r="J21" s="54" t="s">
        <v>363</v>
      </c>
      <c r="K21" s="88">
        <v>0</v>
      </c>
      <c r="L21" s="89" t="s">
        <v>364</v>
      </c>
    </row>
    <row r="22" spans="1:12" ht="71.25" customHeight="1" thickBot="1">
      <c r="A22" s="69" t="s">
        <v>435</v>
      </c>
      <c r="B22" s="69">
        <v>600</v>
      </c>
      <c r="C22" s="69">
        <v>60014</v>
      </c>
      <c r="D22" s="90" t="s">
        <v>643</v>
      </c>
      <c r="E22" s="91">
        <v>145622</v>
      </c>
      <c r="F22" s="91">
        <v>145622</v>
      </c>
      <c r="G22" s="87">
        <v>0</v>
      </c>
      <c r="H22" s="87">
        <v>0</v>
      </c>
      <c r="I22" s="87">
        <v>0</v>
      </c>
      <c r="J22" s="54" t="s">
        <v>363</v>
      </c>
      <c r="K22" s="88">
        <v>0</v>
      </c>
      <c r="L22" s="89" t="s">
        <v>364</v>
      </c>
    </row>
    <row r="23" spans="1:12" ht="63" customHeight="1" thickBot="1">
      <c r="A23" s="69" t="s">
        <v>437</v>
      </c>
      <c r="B23" s="69">
        <v>600</v>
      </c>
      <c r="C23" s="69">
        <v>60014</v>
      </c>
      <c r="D23" s="90" t="s">
        <v>644</v>
      </c>
      <c r="E23" s="91">
        <v>150674</v>
      </c>
      <c r="F23" s="91">
        <v>150674</v>
      </c>
      <c r="G23" s="87">
        <v>0</v>
      </c>
      <c r="H23" s="87">
        <v>0</v>
      </c>
      <c r="I23" s="87">
        <v>0</v>
      </c>
      <c r="J23" s="54" t="s">
        <v>363</v>
      </c>
      <c r="K23" s="88">
        <v>0</v>
      </c>
      <c r="L23" s="89" t="s">
        <v>364</v>
      </c>
    </row>
    <row r="24" spans="1:12" ht="54.75" customHeight="1" thickBot="1">
      <c r="A24" s="69" t="s">
        <v>440</v>
      </c>
      <c r="B24" s="69">
        <v>600</v>
      </c>
      <c r="C24" s="69">
        <v>60014</v>
      </c>
      <c r="D24" s="90" t="s">
        <v>645</v>
      </c>
      <c r="E24" s="91">
        <v>144807</v>
      </c>
      <c r="F24" s="91">
        <v>144807</v>
      </c>
      <c r="G24" s="87">
        <v>0</v>
      </c>
      <c r="H24" s="87">
        <v>0</v>
      </c>
      <c r="I24" s="87">
        <v>0</v>
      </c>
      <c r="J24" s="54" t="s">
        <v>363</v>
      </c>
      <c r="K24" s="88">
        <v>0</v>
      </c>
      <c r="L24" s="89" t="s">
        <v>364</v>
      </c>
    </row>
    <row r="25" spans="1:12" ht="63" customHeight="1" thickBot="1">
      <c r="A25" s="69" t="s">
        <v>326</v>
      </c>
      <c r="B25" s="69">
        <v>600</v>
      </c>
      <c r="C25" s="69">
        <v>60014</v>
      </c>
      <c r="D25" s="90" t="s">
        <v>646</v>
      </c>
      <c r="E25" s="91">
        <v>331347</v>
      </c>
      <c r="F25" s="91">
        <v>331347</v>
      </c>
      <c r="G25" s="87">
        <v>0</v>
      </c>
      <c r="H25" s="87">
        <v>0</v>
      </c>
      <c r="I25" s="87">
        <v>0</v>
      </c>
      <c r="J25" s="54" t="s">
        <v>363</v>
      </c>
      <c r="K25" s="88">
        <v>0</v>
      </c>
      <c r="L25" s="89" t="s">
        <v>364</v>
      </c>
    </row>
    <row r="26" spans="1:12" ht="102" customHeight="1" thickBot="1">
      <c r="A26" s="69" t="s">
        <v>629</v>
      </c>
      <c r="B26" s="69">
        <v>600</v>
      </c>
      <c r="C26" s="69">
        <v>60014</v>
      </c>
      <c r="D26" s="90" t="s">
        <v>652</v>
      </c>
      <c r="E26" s="91">
        <v>50000</v>
      </c>
      <c r="F26" s="91">
        <v>50000</v>
      </c>
      <c r="G26" s="87">
        <v>0</v>
      </c>
      <c r="H26" s="87">
        <v>0</v>
      </c>
      <c r="I26" s="87">
        <v>0</v>
      </c>
      <c r="J26" s="54" t="s">
        <v>363</v>
      </c>
      <c r="K26" s="88">
        <v>0</v>
      </c>
      <c r="L26" s="89" t="s">
        <v>364</v>
      </c>
    </row>
    <row r="27" spans="1:12" ht="96.75" customHeight="1" thickBot="1">
      <c r="A27" s="69" t="s">
        <v>303</v>
      </c>
      <c r="B27" s="69">
        <v>600</v>
      </c>
      <c r="C27" s="69">
        <v>60014</v>
      </c>
      <c r="D27" s="90" t="s">
        <v>653</v>
      </c>
      <c r="E27" s="91">
        <v>65000</v>
      </c>
      <c r="F27" s="91">
        <v>65000</v>
      </c>
      <c r="G27" s="87">
        <v>0</v>
      </c>
      <c r="H27" s="87">
        <v>0</v>
      </c>
      <c r="I27" s="87">
        <v>0</v>
      </c>
      <c r="J27" s="54" t="s">
        <v>363</v>
      </c>
      <c r="K27" s="88">
        <v>0</v>
      </c>
      <c r="L27" s="89" t="s">
        <v>364</v>
      </c>
    </row>
    <row r="28" spans="1:12" ht="137.25" customHeight="1" thickBot="1">
      <c r="A28" s="69" t="s">
        <v>304</v>
      </c>
      <c r="B28" s="69">
        <v>600</v>
      </c>
      <c r="C28" s="69">
        <v>60014</v>
      </c>
      <c r="D28" s="90" t="s">
        <v>654</v>
      </c>
      <c r="E28" s="91">
        <v>50000</v>
      </c>
      <c r="F28" s="91">
        <v>50000</v>
      </c>
      <c r="G28" s="87">
        <v>0</v>
      </c>
      <c r="H28" s="87">
        <v>0</v>
      </c>
      <c r="I28" s="87">
        <v>0</v>
      </c>
      <c r="J28" s="54" t="s">
        <v>363</v>
      </c>
      <c r="K28" s="88">
        <v>0</v>
      </c>
      <c r="L28" s="89" t="s">
        <v>364</v>
      </c>
    </row>
    <row r="29" spans="1:12" ht="83.25" customHeight="1" thickBot="1">
      <c r="A29" s="69" t="s">
        <v>305</v>
      </c>
      <c r="B29" s="69">
        <v>600</v>
      </c>
      <c r="C29" s="69">
        <v>60014</v>
      </c>
      <c r="D29" s="90" t="s">
        <v>655</v>
      </c>
      <c r="E29" s="91">
        <v>65000</v>
      </c>
      <c r="F29" s="91">
        <v>65000</v>
      </c>
      <c r="G29" s="87">
        <v>0</v>
      </c>
      <c r="H29" s="87">
        <v>0</v>
      </c>
      <c r="I29" s="87">
        <v>0</v>
      </c>
      <c r="J29" s="54" t="s">
        <v>363</v>
      </c>
      <c r="K29" s="88">
        <v>0</v>
      </c>
      <c r="L29" s="89" t="s">
        <v>364</v>
      </c>
    </row>
    <row r="30" spans="1:12" ht="96.75" customHeight="1" thickBot="1">
      <c r="A30" s="69" t="s">
        <v>309</v>
      </c>
      <c r="B30" s="69">
        <v>600</v>
      </c>
      <c r="C30" s="69">
        <v>60014</v>
      </c>
      <c r="D30" s="90" t="s">
        <v>656</v>
      </c>
      <c r="E30" s="91">
        <v>65000</v>
      </c>
      <c r="F30" s="91">
        <v>65000</v>
      </c>
      <c r="G30" s="87">
        <v>0</v>
      </c>
      <c r="H30" s="87">
        <v>0</v>
      </c>
      <c r="I30" s="87">
        <v>0</v>
      </c>
      <c r="J30" s="54" t="s">
        <v>363</v>
      </c>
      <c r="K30" s="88">
        <v>0</v>
      </c>
      <c r="L30" s="89" t="s">
        <v>364</v>
      </c>
    </row>
    <row r="31" spans="1:12" ht="111" customHeight="1" thickBot="1">
      <c r="A31" s="69" t="s">
        <v>649</v>
      </c>
      <c r="B31" s="69">
        <v>600</v>
      </c>
      <c r="C31" s="69">
        <v>60014</v>
      </c>
      <c r="D31" s="90" t="s">
        <v>657</v>
      </c>
      <c r="E31" s="91">
        <v>65000</v>
      </c>
      <c r="F31" s="91">
        <v>65000</v>
      </c>
      <c r="G31" s="87">
        <v>0</v>
      </c>
      <c r="H31" s="87">
        <v>0</v>
      </c>
      <c r="I31" s="87">
        <v>0</v>
      </c>
      <c r="J31" s="54" t="s">
        <v>363</v>
      </c>
      <c r="K31" s="88">
        <v>0</v>
      </c>
      <c r="L31" s="89" t="s">
        <v>364</v>
      </c>
    </row>
    <row r="32" spans="1:12" ht="84.75" customHeight="1" thickBot="1">
      <c r="A32" s="69" t="s">
        <v>322</v>
      </c>
      <c r="B32" s="69">
        <v>600</v>
      </c>
      <c r="C32" s="69">
        <v>60014</v>
      </c>
      <c r="D32" s="90" t="s">
        <v>658</v>
      </c>
      <c r="E32" s="91">
        <v>65000</v>
      </c>
      <c r="F32" s="91">
        <v>65000</v>
      </c>
      <c r="G32" s="87">
        <v>0</v>
      </c>
      <c r="H32" s="87">
        <v>0</v>
      </c>
      <c r="I32" s="87">
        <v>0</v>
      </c>
      <c r="J32" s="54" t="s">
        <v>363</v>
      </c>
      <c r="K32" s="88">
        <v>0</v>
      </c>
      <c r="L32" s="89" t="s">
        <v>364</v>
      </c>
    </row>
    <row r="33" spans="1:12" ht="84.75" customHeight="1" thickBot="1">
      <c r="A33" s="69" t="s">
        <v>324</v>
      </c>
      <c r="B33" s="69">
        <v>600</v>
      </c>
      <c r="C33" s="69">
        <v>60014</v>
      </c>
      <c r="D33" s="90" t="s">
        <v>659</v>
      </c>
      <c r="E33" s="91">
        <v>65000</v>
      </c>
      <c r="F33" s="91">
        <v>65000</v>
      </c>
      <c r="G33" s="87">
        <v>0</v>
      </c>
      <c r="H33" s="87">
        <v>0</v>
      </c>
      <c r="I33" s="87">
        <v>0</v>
      </c>
      <c r="J33" s="54" t="s">
        <v>363</v>
      </c>
      <c r="K33" s="88">
        <v>0</v>
      </c>
      <c r="L33" s="89" t="s">
        <v>364</v>
      </c>
    </row>
    <row r="34" spans="1:12" ht="60" customHeight="1">
      <c r="A34" s="69" t="s">
        <v>330</v>
      </c>
      <c r="B34" s="69">
        <v>750</v>
      </c>
      <c r="C34" s="69">
        <v>75020</v>
      </c>
      <c r="D34" s="50" t="s">
        <v>650</v>
      </c>
      <c r="E34" s="93">
        <f>F34</f>
        <v>60000</v>
      </c>
      <c r="F34" s="93">
        <v>60000</v>
      </c>
      <c r="G34" s="87">
        <v>0</v>
      </c>
      <c r="H34" s="87">
        <v>0</v>
      </c>
      <c r="I34" s="87">
        <v>0</v>
      </c>
      <c r="J34" s="54" t="s">
        <v>311</v>
      </c>
      <c r="K34" s="88">
        <v>0</v>
      </c>
      <c r="L34" s="89" t="s">
        <v>308</v>
      </c>
    </row>
    <row r="35" spans="1:12" ht="50.25" customHeight="1">
      <c r="A35" s="69" t="s">
        <v>333</v>
      </c>
      <c r="B35" s="69">
        <v>853</v>
      </c>
      <c r="C35" s="69">
        <v>85333</v>
      </c>
      <c r="D35" s="50" t="s">
        <v>373</v>
      </c>
      <c r="E35" s="93">
        <v>95000</v>
      </c>
      <c r="F35" s="93">
        <v>95000</v>
      </c>
      <c r="G35" s="87">
        <v>0</v>
      </c>
      <c r="H35" s="87">
        <v>0</v>
      </c>
      <c r="I35" s="87">
        <v>0</v>
      </c>
      <c r="J35" s="54" t="s">
        <v>363</v>
      </c>
      <c r="K35" s="88">
        <v>0</v>
      </c>
      <c r="L35" s="89" t="s">
        <v>374</v>
      </c>
    </row>
    <row r="36" spans="1:12" ht="37.5" customHeight="1">
      <c r="A36" s="325" t="s">
        <v>375</v>
      </c>
      <c r="B36" s="325"/>
      <c r="C36" s="325"/>
      <c r="D36" s="325"/>
      <c r="E36" s="76">
        <f>SUM(E10:E35)</f>
        <v>4529207</v>
      </c>
      <c r="F36" s="76">
        <f>SUM(F10:F35)</f>
        <v>4529207</v>
      </c>
      <c r="G36" s="77">
        <f>SUM(G10:G35)</f>
        <v>0</v>
      </c>
      <c r="H36" s="77">
        <f>SUM(H10:H35)</f>
        <v>0</v>
      </c>
      <c r="I36" s="77">
        <f>SUM(I10:I35)</f>
        <v>0</v>
      </c>
      <c r="J36" s="78">
        <v>0</v>
      </c>
      <c r="K36" s="77">
        <f>SUM(K10:K35)</f>
        <v>0</v>
      </c>
      <c r="L36" s="79" t="s">
        <v>353</v>
      </c>
    </row>
    <row r="37" spans="1:12" ht="16.5" customHeight="1">
      <c r="A37" s="80"/>
      <c r="B37" s="80"/>
      <c r="C37" s="80"/>
      <c r="D37" s="80"/>
      <c r="E37" s="81"/>
      <c r="F37" s="80"/>
      <c r="G37" s="80"/>
      <c r="H37" s="80"/>
      <c r="I37" s="80"/>
      <c r="J37" s="80"/>
      <c r="K37" s="80"/>
      <c r="L37" s="80"/>
    </row>
    <row r="38" spans="1:12" ht="12.75">
      <c r="A38" s="80" t="s">
        <v>376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</row>
    <row r="39" spans="1:12" ht="12.75">
      <c r="A39" s="80" t="s">
        <v>354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</row>
    <row r="40" spans="1:12" ht="12.75">
      <c r="A40" s="80" t="s">
        <v>355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</row>
    <row r="41" spans="1:12" ht="12.75">
      <c r="A41" s="80" t="s">
        <v>377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</row>
    <row r="42" spans="1:12" ht="12.75">
      <c r="A42" s="80" t="s">
        <v>357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</row>
    <row r="43" spans="1:12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2.75">
      <c r="A46" s="6"/>
      <c r="B46" s="6"/>
      <c r="C46" s="6"/>
      <c r="D46" s="6"/>
      <c r="E46" s="7"/>
      <c r="F46" s="6"/>
      <c r="G46" s="6"/>
      <c r="H46" s="6"/>
      <c r="I46" s="6"/>
      <c r="J46" s="6"/>
      <c r="K46" s="6"/>
      <c r="L46" s="6"/>
    </row>
    <row r="47" spans="1:12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9" ht="12.75">
      <c r="A49" s="6"/>
      <c r="B49" s="6"/>
      <c r="C49" s="6"/>
      <c r="D49" s="6"/>
      <c r="E49" s="6"/>
      <c r="F49" s="6"/>
      <c r="G49" s="6"/>
      <c r="H49" s="6"/>
      <c r="I49" s="6"/>
    </row>
  </sheetData>
  <sheetProtection selectLockedCells="1" selectUnlockedCells="1"/>
  <mergeCells count="17">
    <mergeCell ref="A1:K1"/>
    <mergeCell ref="K2:L2"/>
    <mergeCell ref="A3:A8"/>
    <mergeCell ref="B3:B8"/>
    <mergeCell ref="C3:C8"/>
    <mergeCell ref="D3:D8"/>
    <mergeCell ref="E3:K3"/>
    <mergeCell ref="L3:L8"/>
    <mergeCell ref="E4:E8"/>
    <mergeCell ref="F4:K4"/>
    <mergeCell ref="A36:D36"/>
    <mergeCell ref="F5:F8"/>
    <mergeCell ref="G5:G8"/>
    <mergeCell ref="H5:H8"/>
    <mergeCell ref="J5:J8"/>
    <mergeCell ref="K5:K8"/>
    <mergeCell ref="I6:I8"/>
  </mergeCells>
  <printOptions horizontalCentered="1"/>
  <pageMargins left="0.5118055555555555" right="0.39375" top="0.9840277777777777" bottom="0.7875" header="0.5118055555555555" footer="0.5118055555555555"/>
  <pageSetup orientation="portrait" paperSize="9" scale="97" r:id="rId1"/>
  <headerFooter alignWithMargins="0">
    <oddHeader>&amp;R&amp;9Załącznik nr &amp;A
do uchwały Rady Powiatu w Opatowie nr  LXXIII.124.2022 
z dnia 29 grudnia 2022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59"/>
  <sheetViews>
    <sheetView zoomScalePageLayoutView="0" workbookViewId="0" topLeftCell="A1">
      <selection activeCell="L15" sqref="L15"/>
    </sheetView>
  </sheetViews>
  <sheetFormatPr defaultColWidth="9.33203125" defaultRowHeight="11.25"/>
  <cols>
    <col min="1" max="1" width="4.66015625" style="8" customWidth="1"/>
    <col min="2" max="2" width="23.66015625" style="8" customWidth="1"/>
    <col min="3" max="3" width="10.66015625" style="8" customWidth="1"/>
    <col min="4" max="4" width="12" style="8" customWidth="1"/>
    <col min="5" max="5" width="7" style="8" customWidth="1"/>
    <col min="6" max="6" width="8.83203125" style="8" customWidth="1"/>
    <col min="7" max="7" width="19" style="8" customWidth="1"/>
    <col min="8" max="8" width="12.33203125" style="8" customWidth="1"/>
    <col min="9" max="9" width="12.66015625" style="8" customWidth="1"/>
    <col min="10" max="16384" width="9.33203125" style="8" customWidth="1"/>
  </cols>
  <sheetData>
    <row r="1" spans="1:9" ht="40.5" customHeight="1">
      <c r="A1" s="15"/>
      <c r="B1" s="15"/>
      <c r="C1" s="15"/>
      <c r="D1" s="15"/>
      <c r="E1" s="15"/>
      <c r="F1" s="15"/>
      <c r="G1" s="342" t="s">
        <v>677</v>
      </c>
      <c r="H1" s="342"/>
      <c r="I1" s="342"/>
    </row>
    <row r="2" spans="1:9" ht="12.75" customHeight="1">
      <c r="A2" s="343" t="s">
        <v>378</v>
      </c>
      <c r="B2" s="343"/>
      <c r="C2" s="343"/>
      <c r="D2" s="343"/>
      <c r="E2" s="343"/>
      <c r="F2" s="343"/>
      <c r="G2" s="343"/>
      <c r="H2" s="343"/>
      <c r="I2" s="343"/>
    </row>
    <row r="3" spans="1:9" ht="12.75">
      <c r="A3" s="343"/>
      <c r="B3" s="343"/>
      <c r="C3" s="343"/>
      <c r="D3" s="343"/>
      <c r="E3" s="343"/>
      <c r="F3" s="343"/>
      <c r="G3" s="343"/>
      <c r="H3" s="343"/>
      <c r="I3" s="343"/>
    </row>
    <row r="4" spans="1:9" ht="12.75">
      <c r="A4" s="343"/>
      <c r="B4" s="343"/>
      <c r="C4" s="343"/>
      <c r="D4" s="343"/>
      <c r="E4" s="343"/>
      <c r="F4" s="343"/>
      <c r="G4" s="343"/>
      <c r="H4" s="343"/>
      <c r="I4" s="343"/>
    </row>
    <row r="5" spans="1:9" ht="12.75">
      <c r="A5" s="107"/>
      <c r="B5" s="107"/>
      <c r="C5" s="107"/>
      <c r="D5" s="107"/>
      <c r="E5" s="107"/>
      <c r="F5" s="107"/>
      <c r="G5" s="107"/>
      <c r="H5" s="107"/>
      <c r="I5" s="107"/>
    </row>
    <row r="6" spans="1:9" ht="22.5" customHeight="1">
      <c r="A6" s="344" t="s">
        <v>379</v>
      </c>
      <c r="B6" s="344" t="s">
        <v>380</v>
      </c>
      <c r="C6" s="344" t="s">
        <v>381</v>
      </c>
      <c r="D6" s="344" t="s">
        <v>288</v>
      </c>
      <c r="E6" s="344" t="s">
        <v>2</v>
      </c>
      <c r="F6" s="344" t="s">
        <v>3</v>
      </c>
      <c r="G6" s="344" t="s">
        <v>382</v>
      </c>
      <c r="H6" s="344"/>
      <c r="I6" s="344" t="s">
        <v>383</v>
      </c>
    </row>
    <row r="7" spans="1:9" ht="52.5" customHeight="1">
      <c r="A7" s="344"/>
      <c r="B7" s="344"/>
      <c r="C7" s="344"/>
      <c r="D7" s="344"/>
      <c r="E7" s="344"/>
      <c r="F7" s="344"/>
      <c r="G7" s="108" t="s">
        <v>384</v>
      </c>
      <c r="H7" s="108" t="s">
        <v>385</v>
      </c>
      <c r="I7" s="344"/>
    </row>
    <row r="8" spans="1:9" ht="12.75">
      <c r="A8" s="109">
        <v>1</v>
      </c>
      <c r="B8" s="109">
        <v>2</v>
      </c>
      <c r="C8" s="109">
        <v>3</v>
      </c>
      <c r="D8" s="109">
        <v>4</v>
      </c>
      <c r="E8" s="109">
        <v>5</v>
      </c>
      <c r="F8" s="109">
        <v>6</v>
      </c>
      <c r="G8" s="109">
        <v>7</v>
      </c>
      <c r="H8" s="109">
        <v>8</v>
      </c>
      <c r="I8" s="109">
        <v>9</v>
      </c>
    </row>
    <row r="9" spans="1:9" ht="44.25" customHeight="1">
      <c r="A9" s="110" t="s">
        <v>297</v>
      </c>
      <c r="B9" s="339" t="s">
        <v>386</v>
      </c>
      <c r="C9" s="111" t="s">
        <v>387</v>
      </c>
      <c r="D9" s="111" t="s">
        <v>308</v>
      </c>
      <c r="E9" s="112" t="s">
        <v>388</v>
      </c>
      <c r="F9" s="112" t="s">
        <v>389</v>
      </c>
      <c r="G9" s="113" t="s">
        <v>390</v>
      </c>
      <c r="H9" s="114">
        <f>H10+H14</f>
        <v>6810299</v>
      </c>
      <c r="I9" s="114">
        <f>I10+I14</f>
        <v>5031028</v>
      </c>
    </row>
    <row r="10" spans="1:9" ht="27" customHeight="1">
      <c r="A10" s="115"/>
      <c r="B10" s="339"/>
      <c r="C10" s="116"/>
      <c r="D10" s="116"/>
      <c r="E10" s="115"/>
      <c r="F10" s="115"/>
      <c r="G10" s="113" t="s">
        <v>391</v>
      </c>
      <c r="H10" s="114">
        <f>H11+H12+H13</f>
        <v>44404</v>
      </c>
      <c r="I10" s="114">
        <f>I11+I12+I13</f>
        <v>31083</v>
      </c>
    </row>
    <row r="11" spans="1:9" ht="15" customHeight="1">
      <c r="A11" s="115"/>
      <c r="B11" s="340" t="s">
        <v>392</v>
      </c>
      <c r="C11" s="116"/>
      <c r="D11" s="116"/>
      <c r="E11" s="115"/>
      <c r="F11" s="115"/>
      <c r="G11" s="117" t="s">
        <v>393</v>
      </c>
      <c r="H11" s="118">
        <v>6661</v>
      </c>
      <c r="I11" s="118">
        <v>4663</v>
      </c>
    </row>
    <row r="12" spans="1:9" ht="24.75" customHeight="1">
      <c r="A12" s="115"/>
      <c r="B12" s="340"/>
      <c r="C12" s="116"/>
      <c r="D12" s="116"/>
      <c r="E12" s="115"/>
      <c r="F12" s="115"/>
      <c r="G12" s="119" t="s">
        <v>394</v>
      </c>
      <c r="H12" s="118">
        <v>0</v>
      </c>
      <c r="I12" s="118">
        <v>0</v>
      </c>
    </row>
    <row r="13" spans="1:9" ht="36" customHeight="1">
      <c r="A13" s="115"/>
      <c r="B13" s="334" t="s">
        <v>395</v>
      </c>
      <c r="C13" s="116"/>
      <c r="D13" s="116"/>
      <c r="E13" s="115"/>
      <c r="F13" s="115"/>
      <c r="G13" s="119" t="s">
        <v>396</v>
      </c>
      <c r="H13" s="118">
        <v>37743</v>
      </c>
      <c r="I13" s="118">
        <v>26420</v>
      </c>
    </row>
    <row r="14" spans="1:9" ht="14.25" customHeight="1">
      <c r="A14" s="115"/>
      <c r="B14" s="334"/>
      <c r="C14" s="116"/>
      <c r="D14" s="116"/>
      <c r="E14" s="115"/>
      <c r="F14" s="115"/>
      <c r="G14" s="113" t="s">
        <v>397</v>
      </c>
      <c r="H14" s="114">
        <f>H15+H16+H17+H18</f>
        <v>6765895</v>
      </c>
      <c r="I14" s="114">
        <f>I15+I16+I17+I18</f>
        <v>4999945</v>
      </c>
    </row>
    <row r="15" spans="1:9" ht="16.5" customHeight="1">
      <c r="A15" s="115"/>
      <c r="B15" s="334"/>
      <c r="C15" s="116"/>
      <c r="D15" s="116"/>
      <c r="E15" s="115"/>
      <c r="F15" s="115"/>
      <c r="G15" s="117" t="s">
        <v>393</v>
      </c>
      <c r="H15" s="118">
        <v>1505808</v>
      </c>
      <c r="I15" s="118">
        <v>2140980</v>
      </c>
    </row>
    <row r="16" spans="1:9" ht="24.75" customHeight="1">
      <c r="A16" s="115"/>
      <c r="B16" s="334"/>
      <c r="C16" s="116"/>
      <c r="D16" s="116"/>
      <c r="E16" s="115"/>
      <c r="F16" s="115"/>
      <c r="G16" s="119" t="s">
        <v>394</v>
      </c>
      <c r="H16" s="118">
        <v>0</v>
      </c>
      <c r="I16" s="118">
        <v>0</v>
      </c>
    </row>
    <row r="17" spans="1:9" ht="36" customHeight="1">
      <c r="A17" s="115"/>
      <c r="B17" s="335" t="s">
        <v>398</v>
      </c>
      <c r="C17" s="116"/>
      <c r="D17" s="116"/>
      <c r="E17" s="115"/>
      <c r="F17" s="115"/>
      <c r="G17" s="119" t="s">
        <v>396</v>
      </c>
      <c r="H17" s="118">
        <v>5260087</v>
      </c>
      <c r="I17" s="118">
        <v>2858965</v>
      </c>
    </row>
    <row r="18" spans="1:9" ht="48.75" customHeight="1">
      <c r="A18" s="120"/>
      <c r="B18" s="335"/>
      <c r="C18" s="121"/>
      <c r="D18" s="121"/>
      <c r="E18" s="120"/>
      <c r="F18" s="120"/>
      <c r="G18" s="119" t="s">
        <v>399</v>
      </c>
      <c r="H18" s="118"/>
      <c r="I18" s="118">
        <v>0</v>
      </c>
    </row>
    <row r="19" spans="1:9" ht="45" customHeight="1">
      <c r="A19" s="341" t="s">
        <v>365</v>
      </c>
      <c r="B19" s="122" t="s">
        <v>386</v>
      </c>
      <c r="C19" s="336" t="s">
        <v>400</v>
      </c>
      <c r="D19" s="336" t="s">
        <v>308</v>
      </c>
      <c r="E19" s="337" t="s">
        <v>60</v>
      </c>
      <c r="F19" s="337" t="s">
        <v>70</v>
      </c>
      <c r="G19" s="123" t="s">
        <v>390</v>
      </c>
      <c r="H19" s="124">
        <f>H20+H24</f>
        <v>3002600</v>
      </c>
      <c r="I19" s="124">
        <f>I20+I24</f>
        <v>1343494</v>
      </c>
    </row>
    <row r="20" spans="1:9" ht="21.75" customHeight="1">
      <c r="A20" s="341"/>
      <c r="B20" s="122" t="s">
        <v>401</v>
      </c>
      <c r="C20" s="336"/>
      <c r="D20" s="336"/>
      <c r="E20" s="337"/>
      <c r="F20" s="337"/>
      <c r="G20" s="123" t="s">
        <v>391</v>
      </c>
      <c r="H20" s="124">
        <f>H21+H22+H23</f>
        <v>18000</v>
      </c>
      <c r="I20" s="124">
        <f>I21+I22+I23</f>
        <v>18000</v>
      </c>
    </row>
    <row r="21" spans="1:9" ht="14.25" customHeight="1">
      <c r="A21" s="341"/>
      <c r="B21" s="338" t="s">
        <v>402</v>
      </c>
      <c r="C21" s="336"/>
      <c r="D21" s="336"/>
      <c r="E21" s="337"/>
      <c r="F21" s="337"/>
      <c r="G21" s="125" t="s">
        <v>393</v>
      </c>
      <c r="H21" s="126">
        <v>2700</v>
      </c>
      <c r="I21" s="126">
        <v>2700</v>
      </c>
    </row>
    <row r="22" spans="1:9" ht="22.5" customHeight="1">
      <c r="A22" s="341"/>
      <c r="B22" s="338"/>
      <c r="C22" s="336"/>
      <c r="D22" s="336"/>
      <c r="E22" s="337"/>
      <c r="F22" s="337"/>
      <c r="G22" s="122" t="s">
        <v>394</v>
      </c>
      <c r="H22" s="126">
        <v>0</v>
      </c>
      <c r="I22" s="126">
        <v>0</v>
      </c>
    </row>
    <row r="23" spans="1:9" ht="21.75" customHeight="1">
      <c r="A23" s="341"/>
      <c r="B23" s="338"/>
      <c r="C23" s="336"/>
      <c r="D23" s="336"/>
      <c r="E23" s="337"/>
      <c r="F23" s="337"/>
      <c r="G23" s="122" t="s">
        <v>396</v>
      </c>
      <c r="H23" s="126">
        <v>15300</v>
      </c>
      <c r="I23" s="126">
        <v>15300</v>
      </c>
    </row>
    <row r="24" spans="1:9" ht="18.75" customHeight="1">
      <c r="A24" s="341"/>
      <c r="B24" s="338"/>
      <c r="C24" s="336"/>
      <c r="D24" s="336"/>
      <c r="E24" s="337"/>
      <c r="F24" s="337"/>
      <c r="G24" s="123" t="s">
        <v>397</v>
      </c>
      <c r="H24" s="124">
        <f>H25+H26+H27+H28</f>
        <v>2984600</v>
      </c>
      <c r="I24" s="124">
        <f>I25+I26+I27+I28</f>
        <v>1325494</v>
      </c>
    </row>
    <row r="25" spans="1:9" ht="12.75" customHeight="1">
      <c r="A25" s="341"/>
      <c r="B25" s="338"/>
      <c r="C25" s="336"/>
      <c r="D25" s="336"/>
      <c r="E25" s="337"/>
      <c r="F25" s="337"/>
      <c r="G25" s="125" t="s">
        <v>393</v>
      </c>
      <c r="H25" s="126">
        <v>447690</v>
      </c>
      <c r="I25" s="126">
        <v>198824</v>
      </c>
    </row>
    <row r="26" spans="1:9" ht="24" customHeight="1">
      <c r="A26" s="341"/>
      <c r="B26" s="338"/>
      <c r="C26" s="336"/>
      <c r="D26" s="336"/>
      <c r="E26" s="337"/>
      <c r="F26" s="337"/>
      <c r="G26" s="122" t="s">
        <v>394</v>
      </c>
      <c r="H26" s="126">
        <v>0</v>
      </c>
      <c r="I26" s="126">
        <v>0</v>
      </c>
    </row>
    <row r="27" spans="1:9" ht="23.25" customHeight="1">
      <c r="A27" s="341"/>
      <c r="B27" s="338"/>
      <c r="C27" s="336"/>
      <c r="D27" s="336"/>
      <c r="E27" s="337"/>
      <c r="F27" s="337"/>
      <c r="G27" s="122" t="s">
        <v>396</v>
      </c>
      <c r="H27" s="126">
        <v>2536910</v>
      </c>
      <c r="I27" s="126">
        <v>1126670</v>
      </c>
    </row>
    <row r="28" spans="1:9" ht="54" customHeight="1">
      <c r="A28" s="341"/>
      <c r="B28" s="338"/>
      <c r="C28" s="336"/>
      <c r="D28" s="336"/>
      <c r="E28" s="337"/>
      <c r="F28" s="337"/>
      <c r="G28" s="122" t="s">
        <v>399</v>
      </c>
      <c r="H28" s="126">
        <v>0</v>
      </c>
      <c r="I28" s="126">
        <v>0</v>
      </c>
    </row>
    <row r="29" spans="1:9" ht="48.75" customHeight="1">
      <c r="A29" s="110" t="s">
        <v>403</v>
      </c>
      <c r="B29" s="339" t="s">
        <v>404</v>
      </c>
      <c r="C29" s="111" t="s">
        <v>405</v>
      </c>
      <c r="D29" s="111" t="s">
        <v>308</v>
      </c>
      <c r="E29" s="112" t="s">
        <v>142</v>
      </c>
      <c r="F29" s="112" t="s">
        <v>255</v>
      </c>
      <c r="G29" s="113" t="s">
        <v>390</v>
      </c>
      <c r="H29" s="114">
        <f>H30+H34</f>
        <v>248285</v>
      </c>
      <c r="I29" s="114">
        <f>I30+I34</f>
        <v>96000</v>
      </c>
    </row>
    <row r="30" spans="1:9" ht="32.25" customHeight="1">
      <c r="A30" s="115"/>
      <c r="B30" s="339"/>
      <c r="C30" s="116"/>
      <c r="D30" s="116"/>
      <c r="E30" s="115"/>
      <c r="F30" s="115"/>
      <c r="G30" s="113" t="s">
        <v>391</v>
      </c>
      <c r="H30" s="114">
        <f>H31+H32+H33</f>
        <v>30335</v>
      </c>
      <c r="I30" s="114">
        <f>I31+I32+I33</f>
        <v>15000</v>
      </c>
    </row>
    <row r="31" spans="1:9" ht="18.75" customHeight="1">
      <c r="A31" s="115"/>
      <c r="B31" s="340"/>
      <c r="C31" s="116"/>
      <c r="D31" s="116"/>
      <c r="E31" s="115"/>
      <c r="F31" s="115"/>
      <c r="G31" s="117" t="s">
        <v>393</v>
      </c>
      <c r="H31" s="118">
        <v>4725</v>
      </c>
      <c r="I31" s="118">
        <v>0</v>
      </c>
    </row>
    <row r="32" spans="1:9" ht="26.25" customHeight="1">
      <c r="A32" s="115"/>
      <c r="B32" s="340"/>
      <c r="C32" s="116"/>
      <c r="D32" s="116"/>
      <c r="E32" s="115"/>
      <c r="F32" s="115"/>
      <c r="G32" s="119" t="s">
        <v>394</v>
      </c>
      <c r="H32" s="118">
        <v>4026</v>
      </c>
      <c r="I32" s="118">
        <v>2358</v>
      </c>
    </row>
    <row r="33" spans="1:9" ht="39" customHeight="1">
      <c r="A33" s="115"/>
      <c r="B33" s="334" t="s">
        <v>406</v>
      </c>
      <c r="C33" s="116"/>
      <c r="D33" s="116"/>
      <c r="E33" s="115"/>
      <c r="F33" s="115"/>
      <c r="G33" s="119" t="s">
        <v>396</v>
      </c>
      <c r="H33" s="118">
        <v>21584</v>
      </c>
      <c r="I33" s="118">
        <v>12642</v>
      </c>
    </row>
    <row r="34" spans="1:9" ht="22.5" customHeight="1">
      <c r="A34" s="115"/>
      <c r="B34" s="334"/>
      <c r="C34" s="116"/>
      <c r="D34" s="116"/>
      <c r="E34" s="115"/>
      <c r="F34" s="115"/>
      <c r="G34" s="113" t="s">
        <v>397</v>
      </c>
      <c r="H34" s="114">
        <f>H35+H36+H37+H38</f>
        <v>217950</v>
      </c>
      <c r="I34" s="114">
        <f>I35+I36+I37+I38</f>
        <v>81000</v>
      </c>
    </row>
    <row r="35" spans="1:9" ht="27.75" customHeight="1">
      <c r="A35" s="115"/>
      <c r="B35" s="334"/>
      <c r="C35" s="116"/>
      <c r="D35" s="116"/>
      <c r="E35" s="115"/>
      <c r="F35" s="115"/>
      <c r="G35" s="117" t="s">
        <v>393</v>
      </c>
      <c r="H35" s="118">
        <v>46000</v>
      </c>
      <c r="I35" s="118">
        <v>46000</v>
      </c>
    </row>
    <row r="36" spans="1:9" ht="26.25" customHeight="1">
      <c r="A36" s="115"/>
      <c r="B36" s="334"/>
      <c r="C36" s="116"/>
      <c r="D36" s="116"/>
      <c r="E36" s="115"/>
      <c r="F36" s="115"/>
      <c r="G36" s="119" t="s">
        <v>394</v>
      </c>
      <c r="H36" s="118">
        <v>27030</v>
      </c>
      <c r="I36" s="118">
        <v>5502</v>
      </c>
    </row>
    <row r="37" spans="1:9" ht="36" customHeight="1">
      <c r="A37" s="115"/>
      <c r="B37" s="335" t="s">
        <v>407</v>
      </c>
      <c r="C37" s="116"/>
      <c r="D37" s="116"/>
      <c r="E37" s="115"/>
      <c r="F37" s="115"/>
      <c r="G37" s="119" t="s">
        <v>396</v>
      </c>
      <c r="H37" s="118">
        <v>144920</v>
      </c>
      <c r="I37" s="118">
        <v>29498</v>
      </c>
    </row>
    <row r="38" spans="1:9" ht="48.75" customHeight="1">
      <c r="A38" s="120"/>
      <c r="B38" s="335"/>
      <c r="C38" s="121"/>
      <c r="D38" s="121"/>
      <c r="E38" s="120"/>
      <c r="F38" s="120"/>
      <c r="G38" s="119" t="s">
        <v>399</v>
      </c>
      <c r="H38" s="118"/>
      <c r="I38" s="118">
        <v>0</v>
      </c>
    </row>
    <row r="39" spans="1:9" ht="19.5" customHeight="1">
      <c r="A39" s="127"/>
      <c r="B39" s="128" t="s">
        <v>408</v>
      </c>
      <c r="C39" s="333"/>
      <c r="D39" s="333"/>
      <c r="E39" s="333"/>
      <c r="F39" s="333"/>
      <c r="G39" s="333"/>
      <c r="H39" s="114">
        <f>H40+H45</f>
        <v>10061184</v>
      </c>
      <c r="I39" s="114">
        <f>I40+I45</f>
        <v>6470522</v>
      </c>
    </row>
    <row r="40" spans="1:9" ht="21.75" customHeight="1">
      <c r="A40" s="129"/>
      <c r="B40" s="128" t="s">
        <v>391</v>
      </c>
      <c r="C40" s="333"/>
      <c r="D40" s="333"/>
      <c r="E40" s="333"/>
      <c r="F40" s="333"/>
      <c r="G40" s="333"/>
      <c r="H40" s="130">
        <f aca="true" t="shared" si="0" ref="H40:I43">H10+H20+H30</f>
        <v>92739</v>
      </c>
      <c r="I40" s="130">
        <f t="shared" si="0"/>
        <v>64083</v>
      </c>
    </row>
    <row r="41" spans="1:9" ht="18" customHeight="1">
      <c r="A41" s="129"/>
      <c r="B41" s="131" t="s">
        <v>393</v>
      </c>
      <c r="C41" s="329"/>
      <c r="D41" s="329"/>
      <c r="E41" s="329"/>
      <c r="F41" s="329"/>
      <c r="G41" s="329"/>
      <c r="H41" s="133">
        <f t="shared" si="0"/>
        <v>14086</v>
      </c>
      <c r="I41" s="133">
        <f t="shared" si="0"/>
        <v>7363</v>
      </c>
    </row>
    <row r="42" spans="1:9" ht="19.5" customHeight="1">
      <c r="A42" s="129"/>
      <c r="B42" s="131" t="s">
        <v>394</v>
      </c>
      <c r="C42" s="329"/>
      <c r="D42" s="329"/>
      <c r="E42" s="329"/>
      <c r="F42" s="329"/>
      <c r="G42" s="329"/>
      <c r="H42" s="133">
        <f t="shared" si="0"/>
        <v>4026</v>
      </c>
      <c r="I42" s="133">
        <f t="shared" si="0"/>
        <v>2358</v>
      </c>
    </row>
    <row r="43" spans="1:9" ht="32.25" customHeight="1">
      <c r="A43" s="129"/>
      <c r="B43" s="132" t="s">
        <v>396</v>
      </c>
      <c r="C43" s="329"/>
      <c r="D43" s="329"/>
      <c r="E43" s="329"/>
      <c r="F43" s="329"/>
      <c r="G43" s="329"/>
      <c r="H43" s="133">
        <f t="shared" si="0"/>
        <v>74627</v>
      </c>
      <c r="I43" s="133">
        <f t="shared" si="0"/>
        <v>54362</v>
      </c>
    </row>
    <row r="44" spans="1:9" ht="32.25" customHeight="1">
      <c r="A44" s="129"/>
      <c r="B44" s="132" t="s">
        <v>399</v>
      </c>
      <c r="C44" s="329"/>
      <c r="D44" s="329"/>
      <c r="E44" s="329"/>
      <c r="F44" s="329"/>
      <c r="G44" s="329"/>
      <c r="H44" s="130">
        <v>0</v>
      </c>
      <c r="I44" s="130">
        <v>0</v>
      </c>
    </row>
    <row r="45" spans="1:9" ht="16.5" customHeight="1">
      <c r="A45" s="129"/>
      <c r="B45" s="134" t="s">
        <v>397</v>
      </c>
      <c r="C45" s="333"/>
      <c r="D45" s="333"/>
      <c r="E45" s="333"/>
      <c r="F45" s="333"/>
      <c r="G45" s="333"/>
      <c r="H45" s="130">
        <f aca="true" t="shared" si="1" ref="H45:I48">H14+H24+H34</f>
        <v>9968445</v>
      </c>
      <c r="I45" s="130">
        <f t="shared" si="1"/>
        <v>6406439</v>
      </c>
    </row>
    <row r="46" spans="1:9" ht="18.75" customHeight="1">
      <c r="A46" s="129"/>
      <c r="B46" s="135" t="s">
        <v>393</v>
      </c>
      <c r="C46" s="329"/>
      <c r="D46" s="329"/>
      <c r="E46" s="329"/>
      <c r="F46" s="329"/>
      <c r="G46" s="329"/>
      <c r="H46" s="133">
        <f t="shared" si="1"/>
        <v>1999498</v>
      </c>
      <c r="I46" s="133">
        <f t="shared" si="1"/>
        <v>2385804</v>
      </c>
    </row>
    <row r="47" spans="1:9" ht="20.25" customHeight="1">
      <c r="A47" s="129"/>
      <c r="B47" s="135" t="s">
        <v>394</v>
      </c>
      <c r="C47" s="329"/>
      <c r="D47" s="329"/>
      <c r="E47" s="329"/>
      <c r="F47" s="329"/>
      <c r="G47" s="329"/>
      <c r="H47" s="133">
        <f t="shared" si="1"/>
        <v>27030</v>
      </c>
      <c r="I47" s="133">
        <f t="shared" si="1"/>
        <v>5502</v>
      </c>
    </row>
    <row r="48" spans="1:9" ht="32.25" customHeight="1">
      <c r="A48" s="129"/>
      <c r="B48" s="136" t="s">
        <v>396</v>
      </c>
      <c r="C48" s="329"/>
      <c r="D48" s="329"/>
      <c r="E48" s="329"/>
      <c r="F48" s="329"/>
      <c r="G48" s="329"/>
      <c r="H48" s="133">
        <f t="shared" si="1"/>
        <v>7941917</v>
      </c>
      <c r="I48" s="133">
        <f t="shared" si="1"/>
        <v>4015133</v>
      </c>
    </row>
    <row r="49" spans="1:9" ht="33" customHeight="1">
      <c r="A49" s="129"/>
      <c r="B49" s="136" t="s">
        <v>399</v>
      </c>
      <c r="C49" s="329"/>
      <c r="D49" s="329"/>
      <c r="E49" s="329"/>
      <c r="F49" s="329"/>
      <c r="G49" s="329"/>
      <c r="H49" s="133">
        <f>H18+H38</f>
        <v>0</v>
      </c>
      <c r="I49" s="133">
        <f>I18+I38</f>
        <v>0</v>
      </c>
    </row>
    <row r="50" spans="1:9" ht="12.75">
      <c r="A50" s="9"/>
      <c r="B50" s="9"/>
      <c r="C50" s="9"/>
      <c r="D50" s="9"/>
      <c r="E50" s="9"/>
      <c r="F50" s="9"/>
      <c r="G50" s="9"/>
      <c r="H50" s="9"/>
      <c r="I50" s="9"/>
    </row>
    <row r="51" spans="1:9" ht="12.75" customHeight="1" hidden="1">
      <c r="A51" s="10"/>
      <c r="B51" s="330"/>
      <c r="C51" s="330"/>
      <c r="D51" s="330"/>
      <c r="E51" s="330"/>
      <c r="F51" s="330"/>
      <c r="G51" s="330"/>
      <c r="H51" s="330"/>
      <c r="I51" s="330"/>
    </row>
    <row r="52" spans="1:9" ht="8.25" customHeight="1">
      <c r="A52" s="331"/>
      <c r="B52" s="332"/>
      <c r="C52" s="332"/>
      <c r="D52" s="332"/>
      <c r="E52" s="332"/>
      <c r="F52" s="332"/>
      <c r="G52" s="332"/>
      <c r="H52" s="332"/>
      <c r="I52" s="332"/>
    </row>
    <row r="53" spans="1:9" ht="39" customHeight="1">
      <c r="A53" s="331"/>
      <c r="B53" s="332"/>
      <c r="C53" s="332"/>
      <c r="D53" s="332"/>
      <c r="E53" s="332"/>
      <c r="F53" s="332"/>
      <c r="G53" s="332"/>
      <c r="H53" s="332"/>
      <c r="I53" s="332"/>
    </row>
    <row r="54" spans="1:9" ht="12.75" customHeight="1" hidden="1">
      <c r="A54" s="331"/>
      <c r="B54" s="332"/>
      <c r="C54" s="332"/>
      <c r="D54" s="332"/>
      <c r="E54" s="332"/>
      <c r="F54" s="332"/>
      <c r="G54" s="332"/>
      <c r="H54" s="332"/>
      <c r="I54" s="332"/>
    </row>
    <row r="55" spans="1:9" ht="12.75">
      <c r="A55" s="11"/>
      <c r="B55" s="11"/>
      <c r="C55" s="11"/>
      <c r="D55" s="11"/>
      <c r="E55" s="11"/>
      <c r="F55" s="11"/>
      <c r="G55" s="11"/>
      <c r="H55" s="11"/>
      <c r="I55" s="11"/>
    </row>
    <row r="56" spans="1:9" ht="12.75">
      <c r="A56" s="11"/>
      <c r="B56" s="11"/>
      <c r="C56" s="11"/>
      <c r="D56" s="11"/>
      <c r="E56" s="11"/>
      <c r="F56" s="11"/>
      <c r="G56" s="11"/>
      <c r="H56" s="11"/>
      <c r="I56" s="11"/>
    </row>
    <row r="57" spans="1:9" ht="12.75">
      <c r="A57" s="11"/>
      <c r="B57" s="11"/>
      <c r="C57" s="11"/>
      <c r="D57" s="11"/>
      <c r="E57" s="11"/>
      <c r="F57" s="11"/>
      <c r="G57" s="11"/>
      <c r="H57" s="11"/>
      <c r="I57" s="11"/>
    </row>
    <row r="58" spans="1:9" ht="12.75">
      <c r="A58" s="11"/>
      <c r="B58" s="11"/>
      <c r="C58" s="11"/>
      <c r="D58" s="11"/>
      <c r="E58" s="11"/>
      <c r="F58" s="11"/>
      <c r="G58" s="11"/>
      <c r="H58" s="11"/>
      <c r="I58" s="11"/>
    </row>
    <row r="59" spans="1:9" ht="12.75">
      <c r="A59" s="11"/>
      <c r="B59" s="11"/>
      <c r="C59" s="11"/>
      <c r="D59" s="11"/>
      <c r="E59" s="11"/>
      <c r="F59" s="11"/>
      <c r="G59" s="11"/>
      <c r="H59" s="11"/>
      <c r="I59" s="11"/>
    </row>
  </sheetData>
  <sheetProtection selectLockedCells="1" selectUnlockedCells="1"/>
  <mergeCells count="38">
    <mergeCell ref="G1:I1"/>
    <mergeCell ref="A2:I4"/>
    <mergeCell ref="A6:A7"/>
    <mergeCell ref="B6:B7"/>
    <mergeCell ref="C6:C7"/>
    <mergeCell ref="D6:D7"/>
    <mergeCell ref="E6:E7"/>
    <mergeCell ref="F6:F7"/>
    <mergeCell ref="G6:H6"/>
    <mergeCell ref="I6:I7"/>
    <mergeCell ref="B9:B10"/>
    <mergeCell ref="B11:B12"/>
    <mergeCell ref="B13:B16"/>
    <mergeCell ref="B17:B18"/>
    <mergeCell ref="A19:A28"/>
    <mergeCell ref="C19:C28"/>
    <mergeCell ref="D19:D28"/>
    <mergeCell ref="E19:E28"/>
    <mergeCell ref="F19:F28"/>
    <mergeCell ref="B21:B28"/>
    <mergeCell ref="B29:B30"/>
    <mergeCell ref="B31:B32"/>
    <mergeCell ref="B33:B36"/>
    <mergeCell ref="B37:B38"/>
    <mergeCell ref="C39:G39"/>
    <mergeCell ref="C40:G40"/>
    <mergeCell ref="C41:G41"/>
    <mergeCell ref="C42:G42"/>
    <mergeCell ref="C49:G49"/>
    <mergeCell ref="B51:I51"/>
    <mergeCell ref="A52:A54"/>
    <mergeCell ref="B52:I54"/>
    <mergeCell ref="C43:G43"/>
    <mergeCell ref="C44:G44"/>
    <mergeCell ref="C45:G45"/>
    <mergeCell ref="C46:G46"/>
    <mergeCell ref="C47:G47"/>
    <mergeCell ref="C48:G48"/>
  </mergeCells>
  <printOptions/>
  <pageMargins left="0.7083333333333334" right="0.7083333333333334" top="0.7479166666666667" bottom="0.7479166666666667" header="0.5118055555555555" footer="0.511805555555555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57"/>
  <sheetViews>
    <sheetView view="pageLayout" workbookViewId="0" topLeftCell="A1">
      <selection activeCell="E9" sqref="E9"/>
    </sheetView>
  </sheetViews>
  <sheetFormatPr defaultColWidth="9.33203125" defaultRowHeight="11.25"/>
  <cols>
    <col min="1" max="1" width="9.33203125" style="12" customWidth="1"/>
    <col min="2" max="2" width="69.33203125" style="12" customWidth="1"/>
    <col min="3" max="3" width="18" style="12" customWidth="1"/>
    <col min="4" max="4" width="19.5" style="12" customWidth="1"/>
    <col min="5" max="16384" width="9.33203125" style="12" customWidth="1"/>
  </cols>
  <sheetData>
    <row r="1" spans="1:4" ht="12.75">
      <c r="A1" s="13"/>
      <c r="B1" s="13"/>
      <c r="C1" s="13"/>
      <c r="D1" s="13"/>
    </row>
    <row r="2" spans="1:4" ht="18.75">
      <c r="A2" s="346" t="s">
        <v>409</v>
      </c>
      <c r="B2" s="346"/>
      <c r="C2" s="346"/>
      <c r="D2" s="346"/>
    </row>
    <row r="3" spans="1:4" ht="12.75">
      <c r="A3" s="137"/>
      <c r="B3" s="138"/>
      <c r="C3" s="138"/>
      <c r="D3" s="138"/>
    </row>
    <row r="4" spans="1:8" ht="12.75">
      <c r="A4" s="138"/>
      <c r="B4" s="138"/>
      <c r="C4" s="138"/>
      <c r="D4" s="139" t="s">
        <v>1</v>
      </c>
      <c r="H4" s="14"/>
    </row>
    <row r="5" spans="1:4" ht="12.75" customHeight="1">
      <c r="A5" s="347" t="s">
        <v>283</v>
      </c>
      <c r="B5" s="347" t="s">
        <v>410</v>
      </c>
      <c r="C5" s="348" t="s">
        <v>411</v>
      </c>
      <c r="D5" s="349" t="s">
        <v>412</v>
      </c>
    </row>
    <row r="6" spans="1:4" ht="12.75">
      <c r="A6" s="347"/>
      <c r="B6" s="347"/>
      <c r="C6" s="347"/>
      <c r="D6" s="349"/>
    </row>
    <row r="7" spans="1:4" ht="12.75">
      <c r="A7" s="347"/>
      <c r="B7" s="347"/>
      <c r="C7" s="347"/>
      <c r="D7" s="349"/>
    </row>
    <row r="8" spans="1:4" ht="12.75">
      <c r="A8" s="142">
        <v>1</v>
      </c>
      <c r="B8" s="142">
        <v>2</v>
      </c>
      <c r="C8" s="142">
        <v>3</v>
      </c>
      <c r="D8" s="142">
        <v>4</v>
      </c>
    </row>
    <row r="9" spans="1:4" ht="12.75" customHeight="1">
      <c r="A9" s="350" t="s">
        <v>413</v>
      </c>
      <c r="B9" s="350"/>
      <c r="C9" s="142"/>
      <c r="D9" s="261">
        <f>SUM(D10:D28)</f>
        <v>13940177</v>
      </c>
    </row>
    <row r="10" spans="1:4" ht="12.75">
      <c r="A10" s="145" t="s">
        <v>297</v>
      </c>
      <c r="B10" s="146" t="s">
        <v>660</v>
      </c>
      <c r="C10" s="142" t="s">
        <v>414</v>
      </c>
      <c r="D10" s="262">
        <v>0</v>
      </c>
    </row>
    <row r="11" spans="1:4" ht="22.5">
      <c r="A11" s="148" t="s">
        <v>415</v>
      </c>
      <c r="B11" s="149" t="s">
        <v>416</v>
      </c>
      <c r="C11" s="150" t="s">
        <v>414</v>
      </c>
      <c r="D11" s="262">
        <v>0</v>
      </c>
    </row>
    <row r="12" spans="1:4" ht="12.75">
      <c r="A12" s="145" t="s">
        <v>365</v>
      </c>
      <c r="B12" s="151" t="s">
        <v>661</v>
      </c>
      <c r="C12" s="142" t="s">
        <v>414</v>
      </c>
      <c r="D12" s="262">
        <v>0</v>
      </c>
    </row>
    <row r="13" spans="1:4" ht="22.5">
      <c r="A13" s="145" t="s">
        <v>366</v>
      </c>
      <c r="B13" s="149" t="s">
        <v>417</v>
      </c>
      <c r="C13" s="142" t="s">
        <v>418</v>
      </c>
      <c r="D13" s="262">
        <v>0</v>
      </c>
    </row>
    <row r="14" spans="1:4" ht="22.5">
      <c r="A14" s="145" t="s">
        <v>368</v>
      </c>
      <c r="B14" s="149" t="s">
        <v>419</v>
      </c>
      <c r="C14" s="142" t="s">
        <v>420</v>
      </c>
      <c r="D14" s="262">
        <v>0</v>
      </c>
    </row>
    <row r="15" spans="1:4" ht="12.75">
      <c r="A15" s="145" t="s">
        <v>369</v>
      </c>
      <c r="B15" s="149" t="s">
        <v>421</v>
      </c>
      <c r="C15" s="142" t="s">
        <v>422</v>
      </c>
      <c r="D15" s="262">
        <v>0</v>
      </c>
    </row>
    <row r="16" spans="1:4" ht="22.5">
      <c r="A16" s="145" t="s">
        <v>423</v>
      </c>
      <c r="B16" s="149" t="s">
        <v>416</v>
      </c>
      <c r="C16" s="142" t="s">
        <v>422</v>
      </c>
      <c r="D16" s="262">
        <v>0</v>
      </c>
    </row>
    <row r="17" spans="1:4" ht="12.75">
      <c r="A17" s="145" t="s">
        <v>370</v>
      </c>
      <c r="B17" s="151" t="s">
        <v>662</v>
      </c>
      <c r="C17" s="142" t="s">
        <v>424</v>
      </c>
      <c r="D17" s="262">
        <v>0</v>
      </c>
    </row>
    <row r="18" spans="1:4" ht="22.5">
      <c r="A18" s="145" t="s">
        <v>425</v>
      </c>
      <c r="B18" s="149" t="s">
        <v>426</v>
      </c>
      <c r="C18" s="142" t="s">
        <v>424</v>
      </c>
      <c r="D18" s="262">
        <v>0</v>
      </c>
    </row>
    <row r="19" spans="1:4" ht="22.5">
      <c r="A19" s="145" t="s">
        <v>371</v>
      </c>
      <c r="B19" s="149" t="s">
        <v>663</v>
      </c>
      <c r="C19" s="142" t="s">
        <v>424</v>
      </c>
      <c r="D19" s="262">
        <v>0</v>
      </c>
    </row>
    <row r="20" spans="1:4" ht="22.5">
      <c r="A20" s="148" t="s">
        <v>372</v>
      </c>
      <c r="B20" s="151" t="s">
        <v>664</v>
      </c>
      <c r="C20" s="152" t="s">
        <v>427</v>
      </c>
      <c r="D20" s="262">
        <v>0</v>
      </c>
    </row>
    <row r="21" spans="1:4" ht="22.5">
      <c r="A21" s="145" t="s">
        <v>312</v>
      </c>
      <c r="B21" s="151" t="s">
        <v>665</v>
      </c>
      <c r="C21" s="142" t="s">
        <v>428</v>
      </c>
      <c r="D21" s="262">
        <v>13940177</v>
      </c>
    </row>
    <row r="22" spans="1:4" ht="12.75">
      <c r="A22" s="145" t="s">
        <v>318</v>
      </c>
      <c r="B22" s="151" t="s">
        <v>666</v>
      </c>
      <c r="C22" s="142" t="s">
        <v>429</v>
      </c>
      <c r="D22" s="147">
        <v>0</v>
      </c>
    </row>
    <row r="23" spans="1:4" ht="12.75">
      <c r="A23" s="145" t="s">
        <v>430</v>
      </c>
      <c r="B23" s="153" t="s">
        <v>431</v>
      </c>
      <c r="C23" s="142" t="s">
        <v>432</v>
      </c>
      <c r="D23" s="147">
        <v>0</v>
      </c>
    </row>
    <row r="24" spans="1:4" ht="33.75">
      <c r="A24" s="145" t="s">
        <v>433</v>
      </c>
      <c r="B24" s="151" t="s">
        <v>667</v>
      </c>
      <c r="C24" s="143" t="s">
        <v>434</v>
      </c>
      <c r="D24" s="147">
        <v>0</v>
      </c>
    </row>
    <row r="25" spans="1:4" ht="33.75">
      <c r="A25" s="145" t="s">
        <v>435</v>
      </c>
      <c r="B25" s="151" t="s">
        <v>668</v>
      </c>
      <c r="C25" s="143" t="s">
        <v>436</v>
      </c>
      <c r="D25" s="147">
        <v>0</v>
      </c>
    </row>
    <row r="26" spans="1:4" ht="12.75">
      <c r="A26" s="145" t="s">
        <v>437</v>
      </c>
      <c r="B26" s="154" t="s">
        <v>438</v>
      </c>
      <c r="C26" s="142" t="s">
        <v>439</v>
      </c>
      <c r="D26" s="147">
        <v>0</v>
      </c>
    </row>
    <row r="27" spans="1:4" ht="12.75">
      <c r="A27" s="145" t="s">
        <v>440</v>
      </c>
      <c r="B27" s="154" t="s">
        <v>441</v>
      </c>
      <c r="C27" s="142" t="s">
        <v>442</v>
      </c>
      <c r="D27" s="147">
        <v>0</v>
      </c>
    </row>
    <row r="28" spans="1:4" ht="12.75">
      <c r="A28" s="145" t="s">
        <v>326</v>
      </c>
      <c r="B28" s="149" t="s">
        <v>443</v>
      </c>
      <c r="C28" s="142" t="s">
        <v>444</v>
      </c>
      <c r="D28" s="147">
        <v>0</v>
      </c>
    </row>
    <row r="29" spans="1:4" ht="12.75" customHeight="1">
      <c r="A29" s="345" t="s">
        <v>445</v>
      </c>
      <c r="B29" s="345"/>
      <c r="C29" s="142"/>
      <c r="D29" s="144">
        <f>SUM(D30:D36)</f>
        <v>0</v>
      </c>
    </row>
    <row r="30" spans="1:4" ht="12.75">
      <c r="A30" s="145" t="s">
        <v>297</v>
      </c>
      <c r="B30" s="153" t="s">
        <v>669</v>
      </c>
      <c r="C30" s="142" t="s">
        <v>446</v>
      </c>
      <c r="D30" s="147">
        <v>0</v>
      </c>
    </row>
    <row r="31" spans="1:4" ht="22.5">
      <c r="A31" s="145" t="s">
        <v>415</v>
      </c>
      <c r="B31" s="149" t="s">
        <v>447</v>
      </c>
      <c r="C31" s="142" t="s">
        <v>446</v>
      </c>
      <c r="D31" s="147">
        <v>0</v>
      </c>
    </row>
    <row r="32" spans="1:4" ht="12.75">
      <c r="A32" s="145" t="s">
        <v>365</v>
      </c>
      <c r="B32" s="153" t="s">
        <v>448</v>
      </c>
      <c r="C32" s="142" t="s">
        <v>446</v>
      </c>
      <c r="D32" s="147">
        <v>0</v>
      </c>
    </row>
    <row r="33" spans="1:4" ht="22.5">
      <c r="A33" s="145" t="s">
        <v>403</v>
      </c>
      <c r="B33" s="149" t="s">
        <v>449</v>
      </c>
      <c r="C33" s="142" t="s">
        <v>450</v>
      </c>
      <c r="D33" s="147">
        <v>0</v>
      </c>
    </row>
    <row r="34" spans="1:4" ht="22.5">
      <c r="A34" s="145" t="s">
        <v>368</v>
      </c>
      <c r="B34" s="149" t="s">
        <v>451</v>
      </c>
      <c r="C34" s="142" t="s">
        <v>452</v>
      </c>
      <c r="D34" s="147">
        <v>0</v>
      </c>
    </row>
    <row r="35" spans="1:4" ht="12.75">
      <c r="A35" s="145" t="s">
        <v>369</v>
      </c>
      <c r="B35" s="149" t="s">
        <v>453</v>
      </c>
      <c r="C35" s="142" t="s">
        <v>454</v>
      </c>
      <c r="D35" s="147">
        <v>0</v>
      </c>
    </row>
    <row r="36" spans="1:4" ht="22.5">
      <c r="A36" s="145" t="s">
        <v>423</v>
      </c>
      <c r="B36" s="149" t="s">
        <v>447</v>
      </c>
      <c r="C36" s="142" t="s">
        <v>454</v>
      </c>
      <c r="D36" s="147">
        <v>0</v>
      </c>
    </row>
    <row r="37" spans="1:4" ht="12.75">
      <c r="A37" s="145" t="s">
        <v>370</v>
      </c>
      <c r="B37" s="151" t="s">
        <v>670</v>
      </c>
      <c r="C37" s="142" t="s">
        <v>455</v>
      </c>
      <c r="D37" s="147">
        <v>0</v>
      </c>
    </row>
    <row r="38" spans="1:4" ht="22.5">
      <c r="A38" s="145" t="s">
        <v>425</v>
      </c>
      <c r="B38" s="149" t="s">
        <v>456</v>
      </c>
      <c r="C38" s="142" t="s">
        <v>455</v>
      </c>
      <c r="D38" s="147">
        <v>0</v>
      </c>
    </row>
    <row r="39" spans="1:4" ht="22.5">
      <c r="A39" s="145" t="s">
        <v>371</v>
      </c>
      <c r="B39" s="149" t="s">
        <v>671</v>
      </c>
      <c r="C39" s="142" t="s">
        <v>455</v>
      </c>
      <c r="D39" s="147">
        <v>0</v>
      </c>
    </row>
    <row r="40" spans="1:4" ht="12.75">
      <c r="A40" s="145" t="s">
        <v>372</v>
      </c>
      <c r="B40" s="151" t="s">
        <v>672</v>
      </c>
      <c r="C40" s="143" t="s">
        <v>457</v>
      </c>
      <c r="D40" s="147">
        <v>0</v>
      </c>
    </row>
    <row r="41" spans="1:4" ht="12.75">
      <c r="A41" s="145" t="s">
        <v>312</v>
      </c>
      <c r="B41" s="153" t="s">
        <v>458</v>
      </c>
      <c r="C41" s="142" t="s">
        <v>459</v>
      </c>
      <c r="D41" s="147">
        <v>0</v>
      </c>
    </row>
    <row r="42" spans="1:4" ht="12.75">
      <c r="A42" s="155" t="s">
        <v>318</v>
      </c>
      <c r="B42" s="153" t="s">
        <v>460</v>
      </c>
      <c r="C42" s="142" t="s">
        <v>439</v>
      </c>
      <c r="D42" s="147">
        <v>0</v>
      </c>
    </row>
    <row r="43" spans="1:4" ht="12.75">
      <c r="A43" s="155" t="s">
        <v>430</v>
      </c>
      <c r="B43" s="149" t="s">
        <v>461</v>
      </c>
      <c r="C43" s="142" t="s">
        <v>444</v>
      </c>
      <c r="D43" s="147">
        <v>0</v>
      </c>
    </row>
    <row r="44" spans="1:4" ht="12.75">
      <c r="A44" s="15"/>
      <c r="B44" s="15"/>
      <c r="C44" s="15"/>
      <c r="D44" s="15"/>
    </row>
    <row r="45" spans="1:4" ht="12.75">
      <c r="A45" s="15"/>
      <c r="B45" s="15"/>
      <c r="C45" s="15"/>
      <c r="D45" s="15"/>
    </row>
    <row r="46" spans="1:4" ht="12.75">
      <c r="A46" s="11"/>
      <c r="B46" s="11"/>
      <c r="C46" s="11"/>
      <c r="D46" s="11"/>
    </row>
    <row r="47" spans="1:4" ht="12.75">
      <c r="A47" s="11"/>
      <c r="B47" s="11"/>
      <c r="C47" s="11"/>
      <c r="D47" s="11"/>
    </row>
    <row r="48" spans="1:4" ht="12.75">
      <c r="A48" s="11"/>
      <c r="B48" s="11"/>
      <c r="C48" s="11"/>
      <c r="D48" s="11"/>
    </row>
    <row r="49" spans="1:4" ht="12.75">
      <c r="A49" s="11"/>
      <c r="B49" s="11"/>
      <c r="C49" s="11"/>
      <c r="D49" s="11"/>
    </row>
    <row r="50" spans="1:4" ht="12.75">
      <c r="A50" s="11"/>
      <c r="B50" s="11"/>
      <c r="C50" s="11"/>
      <c r="D50" s="11"/>
    </row>
    <row r="51" spans="1:4" ht="12.75">
      <c r="A51" s="11"/>
      <c r="B51" s="11"/>
      <c r="C51" s="11"/>
      <c r="D51" s="11"/>
    </row>
    <row r="52" spans="1:4" ht="12.75">
      <c r="A52" s="11"/>
      <c r="B52" s="11"/>
      <c r="C52" s="11"/>
      <c r="D52" s="11"/>
    </row>
    <row r="53" spans="1:4" ht="12.75">
      <c r="A53" s="8"/>
      <c r="B53" s="8"/>
      <c r="C53" s="8"/>
      <c r="D53" s="8"/>
    </row>
    <row r="54" spans="1:4" ht="12.75">
      <c r="A54" s="8"/>
      <c r="B54" s="8"/>
      <c r="C54" s="8"/>
      <c r="D54" s="8"/>
    </row>
    <row r="55" spans="1:4" ht="12.75">
      <c r="A55" s="8"/>
      <c r="B55" s="8"/>
      <c r="C55" s="8"/>
      <c r="D55" s="8"/>
    </row>
    <row r="56" spans="1:4" ht="12.75">
      <c r="A56" s="8"/>
      <c r="B56" s="8"/>
      <c r="C56" s="8"/>
      <c r="D56" s="8"/>
    </row>
    <row r="57" spans="1:4" ht="12.75">
      <c r="A57" s="8"/>
      <c r="B57" s="8"/>
      <c r="C57" s="8"/>
      <c r="D57" s="8"/>
    </row>
  </sheetData>
  <sheetProtection selectLockedCells="1" selectUnlockedCells="1"/>
  <mergeCells count="7">
    <mergeCell ref="A29:B29"/>
    <mergeCell ref="A2:D2"/>
    <mergeCell ref="A5:A7"/>
    <mergeCell ref="B5:B7"/>
    <mergeCell ref="C5:C7"/>
    <mergeCell ref="D5:D7"/>
    <mergeCell ref="A9:B9"/>
  </mergeCells>
  <printOptions horizontalCentered="1"/>
  <pageMargins left="0.7875" right="0.7875" top="0.9840277777777777" bottom="0.9840277777777777" header="0.5118055555555555" footer="0.5118055555555555"/>
  <pageSetup orientation="portrait" paperSize="9" scale="86" r:id="rId1"/>
  <headerFooter alignWithMargins="0">
    <oddHeader>&amp;RZałącznik nr &amp;A
do uchwały Rady Powiatu w Opatowie nr  LXXIII.124.2022
z dnia 29 grudnia 2022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R38"/>
  <sheetViews>
    <sheetView view="pageLayout" zoomScaleNormal="90" workbookViewId="0" topLeftCell="A1">
      <selection activeCell="Q7" sqref="Q7"/>
    </sheetView>
  </sheetViews>
  <sheetFormatPr defaultColWidth="9.33203125" defaultRowHeight="11.25"/>
  <cols>
    <col min="1" max="1" width="5.66015625" style="5" customWidth="1"/>
    <col min="2" max="2" width="11" style="5" customWidth="1"/>
    <col min="3" max="3" width="8.66015625" style="5" customWidth="1"/>
    <col min="4" max="4" width="15" style="5" customWidth="1"/>
    <col min="5" max="5" width="16.83203125" style="5" customWidth="1"/>
    <col min="6" max="6" width="14.16015625" style="5" customWidth="1"/>
    <col min="7" max="7" width="14.33203125" style="5" customWidth="1"/>
    <col min="8" max="8" width="14.5" style="5" customWidth="1"/>
    <col min="9" max="9" width="10.66015625" style="5" customWidth="1"/>
    <col min="10" max="10" width="12.66015625" style="5" customWidth="1"/>
    <col min="11" max="11" width="10.83203125" style="12" customWidth="1"/>
    <col min="12" max="12" width="15" style="12" customWidth="1"/>
    <col min="13" max="14" width="12.33203125" style="12" customWidth="1"/>
    <col min="15" max="15" width="12.16015625" style="12" customWidth="1"/>
    <col min="16" max="16384" width="9.33203125" style="12" customWidth="1"/>
  </cols>
  <sheetData>
    <row r="1" spans="1:17" ht="36" customHeight="1">
      <c r="A1" s="355" t="s">
        <v>462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16"/>
    </row>
    <row r="2" spans="1:16" ht="18.75">
      <c r="A2" s="156"/>
      <c r="B2" s="156"/>
      <c r="C2" s="156"/>
      <c r="D2" s="156"/>
      <c r="E2" s="156"/>
      <c r="F2" s="156"/>
      <c r="G2" s="156"/>
      <c r="H2" s="22"/>
      <c r="I2" s="22"/>
      <c r="J2" s="22"/>
      <c r="K2" s="15"/>
      <c r="L2" s="15"/>
      <c r="M2" s="15"/>
      <c r="N2" s="15"/>
      <c r="O2" s="15"/>
      <c r="P2" s="15"/>
    </row>
    <row r="3" spans="1:16" s="17" customFormat="1" ht="18.75" customHeight="1">
      <c r="A3" s="23"/>
      <c r="B3" s="23"/>
      <c r="C3" s="23"/>
      <c r="D3" s="23"/>
      <c r="E3" s="23"/>
      <c r="F3" s="23"/>
      <c r="G3" s="22"/>
      <c r="H3" s="22"/>
      <c r="I3" s="22"/>
      <c r="J3" s="22"/>
      <c r="K3" s="22"/>
      <c r="L3" s="15"/>
      <c r="M3" s="15"/>
      <c r="N3" s="15"/>
      <c r="O3" s="15"/>
      <c r="P3" s="157" t="s">
        <v>463</v>
      </c>
    </row>
    <row r="4" spans="1:16" s="17" customFormat="1" ht="12.75" customHeight="1">
      <c r="A4" s="344" t="s">
        <v>2</v>
      </c>
      <c r="B4" s="344" t="s">
        <v>3</v>
      </c>
      <c r="C4" s="344" t="s">
        <v>4</v>
      </c>
      <c r="D4" s="344" t="s">
        <v>464</v>
      </c>
      <c r="E4" s="353" t="s">
        <v>465</v>
      </c>
      <c r="F4" s="353" t="s">
        <v>191</v>
      </c>
      <c r="G4" s="353"/>
      <c r="H4" s="353"/>
      <c r="I4" s="353"/>
      <c r="J4" s="353"/>
      <c r="K4" s="353"/>
      <c r="L4" s="353"/>
      <c r="M4" s="353"/>
      <c r="N4" s="353"/>
      <c r="O4" s="353"/>
      <c r="P4" s="353"/>
    </row>
    <row r="5" spans="1:16" s="17" customFormat="1" ht="12.75" customHeight="1">
      <c r="A5" s="344"/>
      <c r="B5" s="344"/>
      <c r="C5" s="344"/>
      <c r="D5" s="344"/>
      <c r="E5" s="353"/>
      <c r="F5" s="353" t="s">
        <v>190</v>
      </c>
      <c r="G5" s="353" t="s">
        <v>191</v>
      </c>
      <c r="H5" s="353"/>
      <c r="I5" s="353"/>
      <c r="J5" s="353"/>
      <c r="K5" s="353"/>
      <c r="L5" s="353" t="s">
        <v>466</v>
      </c>
      <c r="M5" s="352" t="s">
        <v>191</v>
      </c>
      <c r="N5" s="352"/>
      <c r="O5" s="352"/>
      <c r="P5" s="352"/>
    </row>
    <row r="6" spans="1:16" s="17" customFormat="1" ht="25.5" customHeight="1">
      <c r="A6" s="344"/>
      <c r="B6" s="344"/>
      <c r="C6" s="344"/>
      <c r="D6" s="344"/>
      <c r="E6" s="353"/>
      <c r="F6" s="353"/>
      <c r="G6" s="353" t="s">
        <v>467</v>
      </c>
      <c r="H6" s="353"/>
      <c r="I6" s="353" t="s">
        <v>468</v>
      </c>
      <c r="J6" s="353" t="s">
        <v>469</v>
      </c>
      <c r="K6" s="353" t="s">
        <v>470</v>
      </c>
      <c r="L6" s="353"/>
      <c r="M6" s="354" t="s">
        <v>199</v>
      </c>
      <c r="N6" s="159" t="s">
        <v>200</v>
      </c>
      <c r="O6" s="353" t="s">
        <v>201</v>
      </c>
      <c r="P6" s="353" t="s">
        <v>471</v>
      </c>
    </row>
    <row r="7" spans="1:16" s="17" customFormat="1" ht="72">
      <c r="A7" s="344"/>
      <c r="B7" s="344"/>
      <c r="C7" s="344"/>
      <c r="D7" s="344"/>
      <c r="E7" s="353"/>
      <c r="F7" s="353"/>
      <c r="G7" s="160" t="s">
        <v>203</v>
      </c>
      <c r="H7" s="160" t="s">
        <v>472</v>
      </c>
      <c r="I7" s="353"/>
      <c r="J7" s="353"/>
      <c r="K7" s="353"/>
      <c r="L7" s="353"/>
      <c r="M7" s="354"/>
      <c r="N7" s="158" t="s">
        <v>196</v>
      </c>
      <c r="O7" s="353"/>
      <c r="P7" s="353"/>
    </row>
    <row r="8" spans="1:16" s="17" customFormat="1" ht="10.5" customHeight="1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8">
        <v>15</v>
      </c>
      <c r="P8" s="18">
        <v>16</v>
      </c>
    </row>
    <row r="9" spans="1:16" s="17" customFormat="1" ht="12.75">
      <c r="A9" s="161" t="s">
        <v>13</v>
      </c>
      <c r="B9" s="162"/>
      <c r="C9" s="163"/>
      <c r="D9" s="164">
        <f>SUM(D10:D10)</f>
        <v>60000</v>
      </c>
      <c r="E9" s="164">
        <f>SUM(E10:E10)</f>
        <v>60000</v>
      </c>
      <c r="F9" s="164">
        <f>SUM(F10:F10)</f>
        <v>60000</v>
      </c>
      <c r="G9" s="164">
        <f>SUM(G10:G10)</f>
        <v>0</v>
      </c>
      <c r="H9" s="164">
        <f>SUM(H10:H10)</f>
        <v>60000</v>
      </c>
      <c r="I9" s="164">
        <v>0</v>
      </c>
      <c r="J9" s="164">
        <v>0</v>
      </c>
      <c r="K9" s="164">
        <v>0</v>
      </c>
      <c r="L9" s="164">
        <f>SUM(L10:L10)</f>
        <v>0</v>
      </c>
      <c r="M9" s="164">
        <f>SUM(M10:M10)</f>
        <v>0</v>
      </c>
      <c r="N9" s="164">
        <f>SUM(N10:N10)</f>
        <v>0</v>
      </c>
      <c r="O9" s="164">
        <v>0</v>
      </c>
      <c r="P9" s="164">
        <v>0</v>
      </c>
    </row>
    <row r="10" spans="1:16" s="17" customFormat="1" ht="12.75">
      <c r="A10" s="165" t="s">
        <v>13</v>
      </c>
      <c r="B10" s="166" t="s">
        <v>17</v>
      </c>
      <c r="C10" s="167">
        <v>2110</v>
      </c>
      <c r="D10" s="168">
        <v>60000</v>
      </c>
      <c r="E10" s="168">
        <f>F10+L10</f>
        <v>60000</v>
      </c>
      <c r="F10" s="168">
        <f>H10</f>
        <v>60000</v>
      </c>
      <c r="G10" s="169">
        <v>0</v>
      </c>
      <c r="H10" s="169">
        <v>60000</v>
      </c>
      <c r="I10" s="169">
        <v>0</v>
      </c>
      <c r="J10" s="169">
        <v>0</v>
      </c>
      <c r="K10" s="169">
        <f>-T10</f>
        <v>0</v>
      </c>
      <c r="L10" s="169">
        <v>0</v>
      </c>
      <c r="M10" s="169">
        <v>0</v>
      </c>
      <c r="N10" s="169">
        <v>0</v>
      </c>
      <c r="O10" s="169">
        <v>0</v>
      </c>
      <c r="P10" s="169">
        <v>0</v>
      </c>
    </row>
    <row r="11" spans="1:16" s="17" customFormat="1" ht="12.75">
      <c r="A11" s="170">
        <v>600</v>
      </c>
      <c r="B11" s="171"/>
      <c r="C11" s="163"/>
      <c r="D11" s="164">
        <f aca="true" t="shared" si="0" ref="D11:N11">SUM(D12:D12)</f>
        <v>2041</v>
      </c>
      <c r="E11" s="164">
        <f t="shared" si="0"/>
        <v>2041</v>
      </c>
      <c r="F11" s="164">
        <f t="shared" si="0"/>
        <v>2041</v>
      </c>
      <c r="G11" s="164">
        <f t="shared" si="0"/>
        <v>2041</v>
      </c>
      <c r="H11" s="164">
        <f t="shared" si="0"/>
        <v>0</v>
      </c>
      <c r="I11" s="164">
        <f t="shared" si="0"/>
        <v>0</v>
      </c>
      <c r="J11" s="164">
        <f t="shared" si="0"/>
        <v>0</v>
      </c>
      <c r="K11" s="164">
        <f t="shared" si="0"/>
        <v>0</v>
      </c>
      <c r="L11" s="164">
        <f t="shared" si="0"/>
        <v>0</v>
      </c>
      <c r="M11" s="164">
        <f t="shared" si="0"/>
        <v>0</v>
      </c>
      <c r="N11" s="164">
        <f t="shared" si="0"/>
        <v>0</v>
      </c>
      <c r="O11" s="164">
        <f>O13+O15</f>
        <v>0</v>
      </c>
      <c r="P11" s="164">
        <f>P13+P15</f>
        <v>0</v>
      </c>
    </row>
    <row r="12" spans="1:16" s="17" customFormat="1" ht="12.75">
      <c r="A12" s="172">
        <v>600</v>
      </c>
      <c r="B12" s="173">
        <v>60095</v>
      </c>
      <c r="C12" s="167">
        <v>2110</v>
      </c>
      <c r="D12" s="168">
        <v>2041</v>
      </c>
      <c r="E12" s="168">
        <f>SUM(F12)</f>
        <v>2041</v>
      </c>
      <c r="F12" s="168">
        <f>SUM(G12:H12)</f>
        <v>2041</v>
      </c>
      <c r="G12" s="169">
        <v>2041</v>
      </c>
      <c r="H12" s="169">
        <v>0</v>
      </c>
      <c r="I12" s="169">
        <v>0</v>
      </c>
      <c r="J12" s="169">
        <v>0</v>
      </c>
      <c r="K12" s="169">
        <v>0</v>
      </c>
      <c r="L12" s="169">
        <v>0</v>
      </c>
      <c r="M12" s="169">
        <v>0</v>
      </c>
      <c r="N12" s="169">
        <f>SUM(O12+Q12+R12)</f>
        <v>0</v>
      </c>
      <c r="O12" s="169">
        <v>0</v>
      </c>
      <c r="P12" s="169">
        <v>0</v>
      </c>
    </row>
    <row r="13" spans="1:16" s="17" customFormat="1" ht="12.75">
      <c r="A13" s="161" t="s">
        <v>46</v>
      </c>
      <c r="B13" s="174"/>
      <c r="C13" s="163"/>
      <c r="D13" s="164">
        <f aca="true" t="shared" si="1" ref="D13:P13">SUM(D14)</f>
        <v>85000</v>
      </c>
      <c r="E13" s="164">
        <f t="shared" si="1"/>
        <v>85000</v>
      </c>
      <c r="F13" s="164">
        <f t="shared" si="1"/>
        <v>85000</v>
      </c>
      <c r="G13" s="164">
        <f t="shared" si="1"/>
        <v>48856</v>
      </c>
      <c r="H13" s="164">
        <f t="shared" si="1"/>
        <v>36144</v>
      </c>
      <c r="I13" s="164">
        <f t="shared" si="1"/>
        <v>0</v>
      </c>
      <c r="J13" s="164">
        <f t="shared" si="1"/>
        <v>0</v>
      </c>
      <c r="K13" s="164">
        <f t="shared" si="1"/>
        <v>0</v>
      </c>
      <c r="L13" s="164">
        <f t="shared" si="1"/>
        <v>0</v>
      </c>
      <c r="M13" s="164">
        <f t="shared" si="1"/>
        <v>0</v>
      </c>
      <c r="N13" s="164">
        <v>0</v>
      </c>
      <c r="O13" s="164">
        <f t="shared" si="1"/>
        <v>0</v>
      </c>
      <c r="P13" s="164">
        <f t="shared" si="1"/>
        <v>0</v>
      </c>
    </row>
    <row r="14" spans="1:18" s="17" customFormat="1" ht="12.75">
      <c r="A14" s="172">
        <v>700</v>
      </c>
      <c r="B14" s="173">
        <v>70005</v>
      </c>
      <c r="C14" s="167">
        <v>2110</v>
      </c>
      <c r="D14" s="168">
        <v>85000</v>
      </c>
      <c r="E14" s="168">
        <f>SUM(F14)</f>
        <v>85000</v>
      </c>
      <c r="F14" s="168">
        <f>SUM(G14:H14)</f>
        <v>85000</v>
      </c>
      <c r="G14" s="169">
        <v>48856</v>
      </c>
      <c r="H14" s="169">
        <v>36144</v>
      </c>
      <c r="I14" s="169">
        <v>0</v>
      </c>
      <c r="J14" s="169">
        <v>0</v>
      </c>
      <c r="K14" s="169">
        <v>0</v>
      </c>
      <c r="L14" s="169">
        <v>0</v>
      </c>
      <c r="M14" s="169">
        <v>0</v>
      </c>
      <c r="N14" s="169">
        <f>SUM(O14+Q14+R14)</f>
        <v>0</v>
      </c>
      <c r="O14" s="169">
        <v>0</v>
      </c>
      <c r="P14" s="169">
        <v>0</v>
      </c>
      <c r="Q14" s="19"/>
      <c r="R14" s="19"/>
    </row>
    <row r="15" spans="1:18" s="17" customFormat="1" ht="12.75">
      <c r="A15" s="170">
        <v>710</v>
      </c>
      <c r="B15" s="171"/>
      <c r="C15" s="163"/>
      <c r="D15" s="164">
        <f aca="true" t="shared" si="2" ref="D15:P15">SUM(D16:D17)</f>
        <v>923000</v>
      </c>
      <c r="E15" s="164">
        <f t="shared" si="2"/>
        <v>923000</v>
      </c>
      <c r="F15" s="164">
        <f t="shared" si="2"/>
        <v>923000</v>
      </c>
      <c r="G15" s="164">
        <f t="shared" si="2"/>
        <v>688774</v>
      </c>
      <c r="H15" s="164">
        <f t="shared" si="2"/>
        <v>234226</v>
      </c>
      <c r="I15" s="164">
        <f t="shared" si="2"/>
        <v>0</v>
      </c>
      <c r="J15" s="164">
        <f t="shared" si="2"/>
        <v>0</v>
      </c>
      <c r="K15" s="164">
        <f t="shared" si="2"/>
        <v>0</v>
      </c>
      <c r="L15" s="164">
        <f t="shared" si="2"/>
        <v>0</v>
      </c>
      <c r="M15" s="164">
        <f t="shared" si="2"/>
        <v>0</v>
      </c>
      <c r="N15" s="164">
        <f t="shared" si="2"/>
        <v>0</v>
      </c>
      <c r="O15" s="164">
        <f t="shared" si="2"/>
        <v>0</v>
      </c>
      <c r="P15" s="164">
        <f t="shared" si="2"/>
        <v>0</v>
      </c>
      <c r="Q15" s="20"/>
      <c r="R15" s="20"/>
    </row>
    <row r="16" spans="1:18" s="17" customFormat="1" ht="12.75">
      <c r="A16" s="172">
        <v>710</v>
      </c>
      <c r="B16" s="173">
        <v>71012</v>
      </c>
      <c r="C16" s="167">
        <v>2110</v>
      </c>
      <c r="D16" s="168">
        <v>364000</v>
      </c>
      <c r="E16" s="168">
        <f>SUM(N16+F16)</f>
        <v>364000</v>
      </c>
      <c r="F16" s="168">
        <f>SUM(G16:K16)</f>
        <v>364000</v>
      </c>
      <c r="G16" s="169">
        <v>210000</v>
      </c>
      <c r="H16" s="169">
        <v>154000</v>
      </c>
      <c r="I16" s="169">
        <v>0</v>
      </c>
      <c r="J16" s="169">
        <v>0</v>
      </c>
      <c r="K16" s="169">
        <v>0</v>
      </c>
      <c r="L16" s="169">
        <v>0</v>
      </c>
      <c r="M16" s="169">
        <v>0</v>
      </c>
      <c r="N16" s="169">
        <f>SUM(O16+Q16+R16)</f>
        <v>0</v>
      </c>
      <c r="O16" s="169">
        <v>0</v>
      </c>
      <c r="P16" s="169">
        <v>0</v>
      </c>
      <c r="Q16" s="19"/>
      <c r="R16" s="19"/>
    </row>
    <row r="17" spans="1:16" s="17" customFormat="1" ht="12.75">
      <c r="A17" s="172">
        <v>710</v>
      </c>
      <c r="B17" s="173">
        <v>71015</v>
      </c>
      <c r="C17" s="167">
        <v>2110</v>
      </c>
      <c r="D17" s="168">
        <v>559000</v>
      </c>
      <c r="E17" s="168">
        <f>SUM(F17)</f>
        <v>559000</v>
      </c>
      <c r="F17" s="168">
        <f>SUM(G17:H17)</f>
        <v>559000</v>
      </c>
      <c r="G17" s="169">
        <v>478774</v>
      </c>
      <c r="H17" s="169">
        <v>80226</v>
      </c>
      <c r="I17" s="169">
        <v>0</v>
      </c>
      <c r="J17" s="169">
        <v>0</v>
      </c>
      <c r="K17" s="169">
        <v>0</v>
      </c>
      <c r="L17" s="169">
        <v>0</v>
      </c>
      <c r="M17" s="169">
        <v>0</v>
      </c>
      <c r="N17" s="169">
        <f>SUM(O17+Q17+R17)</f>
        <v>0</v>
      </c>
      <c r="O17" s="169">
        <v>0</v>
      </c>
      <c r="P17" s="169">
        <v>0</v>
      </c>
    </row>
    <row r="18" spans="1:16" s="17" customFormat="1" ht="12.75">
      <c r="A18" s="170">
        <v>752</v>
      </c>
      <c r="B18" s="171"/>
      <c r="C18" s="163"/>
      <c r="D18" s="164">
        <f aca="true" t="shared" si="3" ref="D18:P18">SUM(D19:D19)</f>
        <v>29500</v>
      </c>
      <c r="E18" s="164">
        <f t="shared" si="3"/>
        <v>29500</v>
      </c>
      <c r="F18" s="164">
        <f t="shared" si="3"/>
        <v>29500</v>
      </c>
      <c r="G18" s="164">
        <f t="shared" si="3"/>
        <v>20475</v>
      </c>
      <c r="H18" s="164">
        <f t="shared" si="3"/>
        <v>9025</v>
      </c>
      <c r="I18" s="164">
        <f t="shared" si="3"/>
        <v>0</v>
      </c>
      <c r="J18" s="164">
        <f t="shared" si="3"/>
        <v>0</v>
      </c>
      <c r="K18" s="164">
        <f t="shared" si="3"/>
        <v>0</v>
      </c>
      <c r="L18" s="164">
        <f t="shared" si="3"/>
        <v>0</v>
      </c>
      <c r="M18" s="164">
        <f t="shared" si="3"/>
        <v>0</v>
      </c>
      <c r="N18" s="164">
        <f t="shared" si="3"/>
        <v>0</v>
      </c>
      <c r="O18" s="164">
        <f t="shared" si="3"/>
        <v>0</v>
      </c>
      <c r="P18" s="164">
        <f t="shared" si="3"/>
        <v>0</v>
      </c>
    </row>
    <row r="19" spans="1:16" s="17" customFormat="1" ht="12.75">
      <c r="A19" s="172">
        <v>752</v>
      </c>
      <c r="B19" s="173">
        <v>75224</v>
      </c>
      <c r="C19" s="167">
        <v>2110</v>
      </c>
      <c r="D19" s="168">
        <v>29500</v>
      </c>
      <c r="E19" s="168">
        <f>SUM(F19)</f>
        <v>29500</v>
      </c>
      <c r="F19" s="168">
        <f>SUM(G19:H19)</f>
        <v>29500</v>
      </c>
      <c r="G19" s="169">
        <v>20475</v>
      </c>
      <c r="H19" s="169">
        <v>9025</v>
      </c>
      <c r="I19" s="169">
        <v>0</v>
      </c>
      <c r="J19" s="169">
        <v>0</v>
      </c>
      <c r="K19" s="169">
        <v>0</v>
      </c>
      <c r="L19" s="169">
        <v>0</v>
      </c>
      <c r="M19" s="169">
        <v>0</v>
      </c>
      <c r="N19" s="169">
        <f>SUM(O19+Q19+R19)</f>
        <v>0</v>
      </c>
      <c r="O19" s="169">
        <v>0</v>
      </c>
      <c r="P19" s="169">
        <v>0</v>
      </c>
    </row>
    <row r="20" spans="1:16" s="21" customFormat="1" ht="14.25" customHeight="1">
      <c r="A20" s="170">
        <v>754</v>
      </c>
      <c r="B20" s="171"/>
      <c r="C20" s="163"/>
      <c r="D20" s="164">
        <f>SUM(D21:D21)</f>
        <v>5485826</v>
      </c>
      <c r="E20" s="164">
        <f>E21</f>
        <v>5485826</v>
      </c>
      <c r="F20" s="164">
        <f aca="true" t="shared" si="4" ref="F20:K22">SUM(F21)</f>
        <v>5485826</v>
      </c>
      <c r="G20" s="164">
        <f t="shared" si="4"/>
        <v>5048053</v>
      </c>
      <c r="H20" s="164">
        <f t="shared" si="4"/>
        <v>253173</v>
      </c>
      <c r="I20" s="164">
        <f t="shared" si="4"/>
        <v>0</v>
      </c>
      <c r="J20" s="164">
        <f t="shared" si="4"/>
        <v>184600</v>
      </c>
      <c r="K20" s="164">
        <f t="shared" si="4"/>
        <v>0</v>
      </c>
      <c r="L20" s="164">
        <f>SUM(L21:L21)</f>
        <v>0</v>
      </c>
      <c r="M20" s="164">
        <f>SUM(M21:M21)</f>
        <v>0</v>
      </c>
      <c r="N20" s="164">
        <f>SUM(N21)</f>
        <v>0</v>
      </c>
      <c r="O20" s="164">
        <f>SUM(O21)</f>
        <v>0</v>
      </c>
      <c r="P20" s="164">
        <f>SUM(P21)</f>
        <v>0</v>
      </c>
    </row>
    <row r="21" spans="1:16" ht="12.75" customHeight="1">
      <c r="A21" s="172">
        <v>754</v>
      </c>
      <c r="B21" s="173">
        <v>75411</v>
      </c>
      <c r="C21" s="167">
        <v>2110</v>
      </c>
      <c r="D21" s="168">
        <v>5485826</v>
      </c>
      <c r="E21" s="168">
        <f>SUM(F21)</f>
        <v>5485826</v>
      </c>
      <c r="F21" s="168">
        <f>SUM(G21:J21)</f>
        <v>5485826</v>
      </c>
      <c r="G21" s="169">
        <v>5048053</v>
      </c>
      <c r="H21" s="169">
        <v>253173</v>
      </c>
      <c r="I21" s="169">
        <v>0</v>
      </c>
      <c r="J21" s="169">
        <v>184600</v>
      </c>
      <c r="K21" s="169">
        <v>0</v>
      </c>
      <c r="L21" s="169">
        <v>0</v>
      </c>
      <c r="M21" s="169">
        <v>0</v>
      </c>
      <c r="N21" s="169">
        <f>SUM(O21+Q21+R21)</f>
        <v>0</v>
      </c>
      <c r="O21" s="169">
        <v>0</v>
      </c>
      <c r="P21" s="169"/>
    </row>
    <row r="22" spans="1:16" ht="12.75" customHeight="1">
      <c r="A22" s="170">
        <v>755</v>
      </c>
      <c r="B22" s="171"/>
      <c r="C22" s="163"/>
      <c r="D22" s="164">
        <f>SUM(D23:D23)</f>
        <v>132000</v>
      </c>
      <c r="E22" s="164">
        <f>E23</f>
        <v>132000</v>
      </c>
      <c r="F22" s="164">
        <f t="shared" si="4"/>
        <v>132000</v>
      </c>
      <c r="G22" s="164">
        <f t="shared" si="4"/>
        <v>0</v>
      </c>
      <c r="H22" s="164">
        <f t="shared" si="4"/>
        <v>67980</v>
      </c>
      <c r="I22" s="164">
        <f t="shared" si="4"/>
        <v>64020</v>
      </c>
      <c r="J22" s="164">
        <f t="shared" si="4"/>
        <v>0</v>
      </c>
      <c r="K22" s="164">
        <f t="shared" si="4"/>
        <v>0</v>
      </c>
      <c r="L22" s="164">
        <f>SUM(L23:L23)</f>
        <v>0</v>
      </c>
      <c r="M22" s="164">
        <f>SUM(M23:M23)</f>
        <v>0</v>
      </c>
      <c r="N22" s="164">
        <f>SUM(N23)</f>
        <v>0</v>
      </c>
      <c r="O22" s="164">
        <f>SUM(O23)</f>
        <v>0</v>
      </c>
      <c r="P22" s="164">
        <f>SUM(P23)</f>
        <v>0</v>
      </c>
    </row>
    <row r="23" spans="1:16" ht="17.25" customHeight="1">
      <c r="A23" s="172">
        <v>755</v>
      </c>
      <c r="B23" s="173">
        <v>75515</v>
      </c>
      <c r="C23" s="167">
        <v>2110</v>
      </c>
      <c r="D23" s="168">
        <v>132000</v>
      </c>
      <c r="E23" s="168">
        <f>SUM(F23)</f>
        <v>132000</v>
      </c>
      <c r="F23" s="168">
        <f>SUM(G23:J23)</f>
        <v>132000</v>
      </c>
      <c r="G23" s="169">
        <v>0</v>
      </c>
      <c r="H23" s="169">
        <v>67980</v>
      </c>
      <c r="I23" s="169">
        <v>64020</v>
      </c>
      <c r="J23" s="169">
        <v>0</v>
      </c>
      <c r="K23" s="169">
        <v>0</v>
      </c>
      <c r="L23" s="169">
        <v>0</v>
      </c>
      <c r="M23" s="169">
        <v>0</v>
      </c>
      <c r="N23" s="169">
        <f>SUM(O23+Q23+R23)</f>
        <v>0</v>
      </c>
      <c r="O23" s="169">
        <v>0</v>
      </c>
      <c r="P23" s="169"/>
    </row>
    <row r="24" spans="1:17" ht="12.75">
      <c r="A24" s="170">
        <v>852</v>
      </c>
      <c r="B24" s="175"/>
      <c r="C24" s="163"/>
      <c r="D24" s="176">
        <f>D25</f>
        <v>1099980</v>
      </c>
      <c r="E24" s="176">
        <f aca="true" t="shared" si="5" ref="E24:P24">SUM(E25)</f>
        <v>1099980</v>
      </c>
      <c r="F24" s="176">
        <f t="shared" si="5"/>
        <v>1099980</v>
      </c>
      <c r="G24" s="176">
        <f t="shared" si="5"/>
        <v>645724</v>
      </c>
      <c r="H24" s="176">
        <f t="shared" si="5"/>
        <v>451056</v>
      </c>
      <c r="I24" s="176">
        <f t="shared" si="5"/>
        <v>0</v>
      </c>
      <c r="J24" s="176">
        <f t="shared" si="5"/>
        <v>3200</v>
      </c>
      <c r="K24" s="176">
        <f t="shared" si="5"/>
        <v>0</v>
      </c>
      <c r="L24" s="176">
        <f t="shared" si="5"/>
        <v>0</v>
      </c>
      <c r="M24" s="176">
        <f>SUM(M25)</f>
        <v>0</v>
      </c>
      <c r="N24" s="176">
        <f t="shared" si="5"/>
        <v>0</v>
      </c>
      <c r="O24" s="176">
        <f t="shared" si="5"/>
        <v>0</v>
      </c>
      <c r="P24" s="176">
        <f t="shared" si="5"/>
        <v>0</v>
      </c>
      <c r="Q24" s="19"/>
    </row>
    <row r="25" spans="1:17" ht="12.75">
      <c r="A25" s="172">
        <v>852</v>
      </c>
      <c r="B25" s="173">
        <v>85203</v>
      </c>
      <c r="C25" s="167">
        <v>2110</v>
      </c>
      <c r="D25" s="169">
        <v>1099980</v>
      </c>
      <c r="E25" s="168">
        <f>SUM(F25)</f>
        <v>1099980</v>
      </c>
      <c r="F25" s="168">
        <f>SUM(G25:J25)</f>
        <v>1099980</v>
      </c>
      <c r="G25" s="169">
        <v>645724</v>
      </c>
      <c r="H25" s="169">
        <v>451056</v>
      </c>
      <c r="I25" s="169">
        <v>0</v>
      </c>
      <c r="J25" s="169">
        <v>3200</v>
      </c>
      <c r="K25" s="169">
        <v>0</v>
      </c>
      <c r="L25" s="169">
        <v>0</v>
      </c>
      <c r="M25" s="169">
        <v>0</v>
      </c>
      <c r="N25" s="169">
        <f>SUM(O25+Q25+R25)</f>
        <v>0</v>
      </c>
      <c r="O25" s="169">
        <v>0</v>
      </c>
      <c r="P25" s="169">
        <v>0</v>
      </c>
      <c r="Q25" s="19"/>
    </row>
    <row r="26" spans="1:16" ht="12.75">
      <c r="A26" s="170">
        <v>853</v>
      </c>
      <c r="B26" s="175"/>
      <c r="C26" s="163"/>
      <c r="D26" s="176">
        <f>SUM(D27)</f>
        <v>800659</v>
      </c>
      <c r="E26" s="176">
        <f>E27</f>
        <v>800659</v>
      </c>
      <c r="F26" s="176">
        <f>F27</f>
        <v>800659</v>
      </c>
      <c r="G26" s="176">
        <f>G27</f>
        <v>644393</v>
      </c>
      <c r="H26" s="176">
        <f>H27</f>
        <v>155766</v>
      </c>
      <c r="I26" s="176">
        <f aca="true" t="shared" si="6" ref="I26:P26">SUM(I27)</f>
        <v>0</v>
      </c>
      <c r="J26" s="176">
        <f t="shared" si="6"/>
        <v>500</v>
      </c>
      <c r="K26" s="176">
        <f t="shared" si="6"/>
        <v>0</v>
      </c>
      <c r="L26" s="176">
        <f t="shared" si="6"/>
        <v>0</v>
      </c>
      <c r="M26" s="176">
        <f t="shared" si="6"/>
        <v>0</v>
      </c>
      <c r="N26" s="176">
        <f t="shared" si="6"/>
        <v>0</v>
      </c>
      <c r="O26" s="176">
        <f t="shared" si="6"/>
        <v>0</v>
      </c>
      <c r="P26" s="176">
        <f t="shared" si="6"/>
        <v>0</v>
      </c>
    </row>
    <row r="27" spans="1:16" ht="12.75">
      <c r="A27" s="172">
        <v>853</v>
      </c>
      <c r="B27" s="173">
        <v>85321</v>
      </c>
      <c r="C27" s="167">
        <v>2110</v>
      </c>
      <c r="D27" s="169">
        <v>800659</v>
      </c>
      <c r="E27" s="168">
        <f>SUM(H27+G27+J27)</f>
        <v>800659</v>
      </c>
      <c r="F27" s="169">
        <f>SUM(G27:K27)</f>
        <v>800659</v>
      </c>
      <c r="G27" s="169">
        <v>644393</v>
      </c>
      <c r="H27" s="169">
        <v>155766</v>
      </c>
      <c r="I27" s="169">
        <v>0</v>
      </c>
      <c r="J27" s="169">
        <v>500</v>
      </c>
      <c r="K27" s="169">
        <v>0</v>
      </c>
      <c r="L27" s="169">
        <v>0</v>
      </c>
      <c r="M27" s="169">
        <f>SUM(N27+P27+Q27)</f>
        <v>0</v>
      </c>
      <c r="N27" s="169">
        <v>0</v>
      </c>
      <c r="O27" s="169">
        <v>0</v>
      </c>
      <c r="P27" s="169">
        <v>0</v>
      </c>
    </row>
    <row r="28" spans="1:16" ht="15" customHeight="1">
      <c r="A28" s="351" t="s">
        <v>352</v>
      </c>
      <c r="B28" s="351"/>
      <c r="C28" s="351"/>
      <c r="D28" s="177">
        <f>SUM(D9+D11+D13+D15+D18+D20+D22+D24+D26)</f>
        <v>8618006</v>
      </c>
      <c r="E28" s="177">
        <f aca="true" t="shared" si="7" ref="E28:P28">SUM(E9+E11+E13+E15+E18+E20+E22+E24+E26)</f>
        <v>8618006</v>
      </c>
      <c r="F28" s="177">
        <f t="shared" si="7"/>
        <v>8618006</v>
      </c>
      <c r="G28" s="177">
        <f t="shared" si="7"/>
        <v>7098316</v>
      </c>
      <c r="H28" s="177">
        <f t="shared" si="7"/>
        <v>1267370</v>
      </c>
      <c r="I28" s="177">
        <f t="shared" si="7"/>
        <v>64020</v>
      </c>
      <c r="J28" s="177">
        <f t="shared" si="7"/>
        <v>188300</v>
      </c>
      <c r="K28" s="177">
        <f t="shared" si="7"/>
        <v>0</v>
      </c>
      <c r="L28" s="177">
        <f t="shared" si="7"/>
        <v>0</v>
      </c>
      <c r="M28" s="177">
        <f t="shared" si="7"/>
        <v>0</v>
      </c>
      <c r="N28" s="177">
        <f t="shared" si="7"/>
        <v>0</v>
      </c>
      <c r="O28" s="177">
        <f t="shared" si="7"/>
        <v>0</v>
      </c>
      <c r="P28" s="177">
        <f t="shared" si="7"/>
        <v>0</v>
      </c>
    </row>
    <row r="29" spans="1:16" ht="12.75">
      <c r="A29" s="22"/>
      <c r="B29" s="22"/>
      <c r="C29" s="22"/>
      <c r="D29" s="22"/>
      <c r="E29" s="23"/>
      <c r="F29" s="22"/>
      <c r="G29" s="22"/>
      <c r="H29" s="22"/>
      <c r="I29" s="22"/>
      <c r="J29" s="22"/>
      <c r="K29" s="15"/>
      <c r="L29" s="15"/>
      <c r="M29" s="15"/>
      <c r="N29" s="15"/>
      <c r="O29" s="15"/>
      <c r="P29" s="15"/>
    </row>
    <row r="30" spans="1:16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15"/>
      <c r="L30" s="15"/>
      <c r="M30" s="15"/>
      <c r="N30" s="15"/>
      <c r="O30" s="15"/>
      <c r="P30" s="15"/>
    </row>
    <row r="31" spans="1:16" ht="12.75">
      <c r="A31" s="6"/>
      <c r="B31" s="6"/>
      <c r="C31" s="6"/>
      <c r="D31" s="6"/>
      <c r="E31" s="6"/>
      <c r="F31" s="6"/>
      <c r="G31" s="7"/>
      <c r="H31" s="7"/>
      <c r="I31" s="6"/>
      <c r="J31" s="6"/>
      <c r="K31" s="11"/>
      <c r="L31" s="11"/>
      <c r="M31" s="11"/>
      <c r="N31" s="11"/>
      <c r="O31" s="11"/>
      <c r="P31" s="11"/>
    </row>
    <row r="32" spans="1:16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8"/>
      <c r="L32" s="8"/>
      <c r="M32" s="8"/>
      <c r="N32" s="8"/>
      <c r="O32" s="8"/>
      <c r="P32" s="8"/>
    </row>
    <row r="38" s="12" customFormat="1" ht="12.75">
      <c r="J38" s="25"/>
    </row>
  </sheetData>
  <sheetProtection selectLockedCells="1" selectUnlockedCells="1"/>
  <mergeCells count="19"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A28:C28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39375" right="0.39375" top="1.1069444444444443" bottom="0.7875" header="0.5118055555555555" footer="0.5118055555555555"/>
  <pageSetup orientation="landscape" paperSize="9" scale="85" r:id="rId1"/>
  <headerFooter alignWithMargins="0">
    <oddHeader>&amp;RZałącznik nr &amp;A
do uchwały Rady Powiatu w Opatowie nr  LXXIII.124.2022
z dnia 29 grudnia 2022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P11"/>
  <sheetViews>
    <sheetView view="pageLayout" workbookViewId="0" topLeftCell="A1">
      <selection activeCell="O14" sqref="O14"/>
    </sheetView>
  </sheetViews>
  <sheetFormatPr defaultColWidth="9.33203125" defaultRowHeight="11.25"/>
  <cols>
    <col min="1" max="1" width="6.16015625" style="26" customWidth="1"/>
    <col min="2" max="2" width="9" style="26" customWidth="1"/>
    <col min="3" max="3" width="7.16015625" style="26" customWidth="1"/>
    <col min="4" max="4" width="12.16015625" style="26" customWidth="1"/>
    <col min="5" max="5" width="11.83203125" style="26" customWidth="1"/>
    <col min="6" max="6" width="11.66015625" style="26" customWidth="1"/>
    <col min="7" max="7" width="14.33203125" style="26" customWidth="1"/>
    <col min="8" max="8" width="12.66015625" style="26" customWidth="1"/>
    <col min="9" max="9" width="8.33203125" style="26" customWidth="1"/>
    <col min="10" max="10" width="12" style="26" customWidth="1"/>
    <col min="11" max="11" width="9.83203125" style="26" customWidth="1"/>
    <col min="12" max="12" width="11.16015625" style="27" customWidth="1"/>
    <col min="13" max="13" width="10.83203125" style="27" customWidth="1"/>
    <col min="14" max="14" width="10.33203125" style="27" customWidth="1"/>
    <col min="15" max="15" width="9.33203125" style="27" customWidth="1"/>
    <col min="16" max="16" width="11.83203125" style="27" customWidth="1"/>
    <col min="17" max="16384" width="9.33203125" style="27" customWidth="1"/>
  </cols>
  <sheetData>
    <row r="1" spans="1:16" ht="39.75" customHeight="1">
      <c r="A1" s="360" t="s">
        <v>473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</row>
    <row r="2" spans="1:16" ht="18.75">
      <c r="A2" s="178"/>
      <c r="B2" s="178"/>
      <c r="C2" s="178"/>
      <c r="D2" s="178"/>
      <c r="E2" s="178"/>
      <c r="F2" s="178"/>
      <c r="G2" s="178"/>
      <c r="H2" s="178"/>
      <c r="I2" s="138"/>
      <c r="J2" s="138"/>
      <c r="K2" s="138"/>
      <c r="L2" s="37"/>
      <c r="M2" s="37"/>
      <c r="N2" s="37"/>
      <c r="O2" s="37"/>
      <c r="P2" s="37"/>
    </row>
    <row r="3" spans="1:16" ht="12.75">
      <c r="A3" s="179"/>
      <c r="B3" s="179"/>
      <c r="C3" s="179"/>
      <c r="D3" s="179"/>
      <c r="E3" s="179"/>
      <c r="F3" s="179"/>
      <c r="G3" s="138"/>
      <c r="H3" s="138"/>
      <c r="I3" s="138"/>
      <c r="J3" s="138"/>
      <c r="K3" s="138"/>
      <c r="L3" s="37"/>
      <c r="M3" s="37"/>
      <c r="N3" s="37"/>
      <c r="O3" s="37"/>
      <c r="P3" s="180" t="s">
        <v>463</v>
      </c>
    </row>
    <row r="4" spans="1:16" ht="12.75" customHeight="1">
      <c r="A4" s="358" t="s">
        <v>2</v>
      </c>
      <c r="B4" s="358" t="s">
        <v>3</v>
      </c>
      <c r="C4" s="358" t="s">
        <v>4</v>
      </c>
      <c r="D4" s="358" t="s">
        <v>464</v>
      </c>
      <c r="E4" s="358" t="s">
        <v>465</v>
      </c>
      <c r="F4" s="358" t="s">
        <v>191</v>
      </c>
      <c r="G4" s="358"/>
      <c r="H4" s="358"/>
      <c r="I4" s="358"/>
      <c r="J4" s="358"/>
      <c r="K4" s="358"/>
      <c r="L4" s="358"/>
      <c r="M4" s="358"/>
      <c r="N4" s="358"/>
      <c r="O4" s="358"/>
      <c r="P4" s="358"/>
    </row>
    <row r="5" spans="1:16" ht="12.75" customHeight="1">
      <c r="A5" s="358"/>
      <c r="B5" s="358"/>
      <c r="C5" s="358"/>
      <c r="D5" s="358"/>
      <c r="E5" s="358"/>
      <c r="F5" s="358" t="s">
        <v>190</v>
      </c>
      <c r="G5" s="358" t="s">
        <v>191</v>
      </c>
      <c r="H5" s="358"/>
      <c r="I5" s="358"/>
      <c r="J5" s="358"/>
      <c r="K5" s="358"/>
      <c r="L5" s="358" t="s">
        <v>466</v>
      </c>
      <c r="M5" s="357" t="s">
        <v>191</v>
      </c>
      <c r="N5" s="357"/>
      <c r="O5" s="357"/>
      <c r="P5" s="357"/>
    </row>
    <row r="6" spans="1:16" ht="23.25" customHeight="1">
      <c r="A6" s="358"/>
      <c r="B6" s="358"/>
      <c r="C6" s="358"/>
      <c r="D6" s="358"/>
      <c r="E6" s="358"/>
      <c r="F6" s="358"/>
      <c r="G6" s="358" t="s">
        <v>467</v>
      </c>
      <c r="H6" s="358"/>
      <c r="I6" s="358" t="s">
        <v>468</v>
      </c>
      <c r="J6" s="358" t="s">
        <v>469</v>
      </c>
      <c r="K6" s="358" t="s">
        <v>470</v>
      </c>
      <c r="L6" s="358"/>
      <c r="M6" s="359" t="s">
        <v>199</v>
      </c>
      <c r="N6" s="181" t="s">
        <v>200</v>
      </c>
      <c r="O6" s="358" t="s">
        <v>201</v>
      </c>
      <c r="P6" s="358" t="s">
        <v>471</v>
      </c>
    </row>
    <row r="7" spans="1:16" ht="112.5">
      <c r="A7" s="358"/>
      <c r="B7" s="358"/>
      <c r="C7" s="358"/>
      <c r="D7" s="358"/>
      <c r="E7" s="358"/>
      <c r="F7" s="358"/>
      <c r="G7" s="182" t="s">
        <v>203</v>
      </c>
      <c r="H7" s="182" t="s">
        <v>472</v>
      </c>
      <c r="I7" s="358"/>
      <c r="J7" s="358"/>
      <c r="K7" s="358"/>
      <c r="L7" s="358"/>
      <c r="M7" s="359"/>
      <c r="N7" s="175" t="s">
        <v>196</v>
      </c>
      <c r="O7" s="358"/>
      <c r="P7" s="358"/>
    </row>
    <row r="8" spans="1:16" ht="9" customHeight="1">
      <c r="A8" s="183">
        <v>1</v>
      </c>
      <c r="B8" s="183">
        <v>2</v>
      </c>
      <c r="C8" s="183">
        <v>3</v>
      </c>
      <c r="D8" s="183">
        <v>4</v>
      </c>
      <c r="E8" s="183">
        <v>5</v>
      </c>
      <c r="F8" s="183">
        <v>6</v>
      </c>
      <c r="G8" s="183">
        <v>7</v>
      </c>
      <c r="H8" s="183">
        <v>8</v>
      </c>
      <c r="I8" s="183">
        <v>9</v>
      </c>
      <c r="J8" s="183">
        <v>10</v>
      </c>
      <c r="K8" s="183">
        <v>11</v>
      </c>
      <c r="L8" s="183">
        <v>12</v>
      </c>
      <c r="M8" s="183">
        <v>13</v>
      </c>
      <c r="N8" s="183">
        <v>14</v>
      </c>
      <c r="O8" s="183">
        <v>15</v>
      </c>
      <c r="P8" s="183">
        <v>16</v>
      </c>
    </row>
    <row r="9" spans="1:16" ht="19.5" customHeight="1">
      <c r="A9" s="172">
        <v>752</v>
      </c>
      <c r="B9" s="172">
        <v>75224</v>
      </c>
      <c r="C9" s="184">
        <v>2120</v>
      </c>
      <c r="D9" s="185">
        <v>24800</v>
      </c>
      <c r="E9" s="185">
        <f>SUM(F9)</f>
        <v>24800</v>
      </c>
      <c r="F9" s="185">
        <f>SUM(G9:J9)</f>
        <v>24800</v>
      </c>
      <c r="G9" s="186">
        <v>0</v>
      </c>
      <c r="H9" s="187">
        <v>17800</v>
      </c>
      <c r="I9" s="187">
        <v>0</v>
      </c>
      <c r="J9" s="187">
        <v>7000</v>
      </c>
      <c r="K9" s="187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</row>
    <row r="10" spans="1:16" ht="19.5" customHeight="1">
      <c r="A10" s="172">
        <v>801</v>
      </c>
      <c r="B10" s="172">
        <v>80195</v>
      </c>
      <c r="C10" s="184">
        <v>2120</v>
      </c>
      <c r="D10" s="185">
        <v>194832</v>
      </c>
      <c r="E10" s="185">
        <f>SUM(F10)</f>
        <v>194832</v>
      </c>
      <c r="F10" s="185">
        <f>SUM(G10:J10)</f>
        <v>194832</v>
      </c>
      <c r="G10" s="186">
        <v>164832</v>
      </c>
      <c r="H10" s="187">
        <v>30000</v>
      </c>
      <c r="I10" s="187">
        <v>0</v>
      </c>
      <c r="J10" s="187">
        <v>0</v>
      </c>
      <c r="K10" s="187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</row>
    <row r="11" spans="1:16" s="28" customFormat="1" ht="24.75" customHeight="1">
      <c r="A11" s="356" t="s">
        <v>352</v>
      </c>
      <c r="B11" s="356"/>
      <c r="C11" s="356"/>
      <c r="D11" s="189">
        <f>SUM(D9:D10)</f>
        <v>219632</v>
      </c>
      <c r="E11" s="189">
        <f aca="true" t="shared" si="0" ref="E11:P11">SUM(E9:E10)</f>
        <v>219632</v>
      </c>
      <c r="F11" s="189">
        <f t="shared" si="0"/>
        <v>219632</v>
      </c>
      <c r="G11" s="189">
        <f t="shared" si="0"/>
        <v>164832</v>
      </c>
      <c r="H11" s="189">
        <f t="shared" si="0"/>
        <v>47800</v>
      </c>
      <c r="I11" s="189">
        <f t="shared" si="0"/>
        <v>0</v>
      </c>
      <c r="J11" s="189">
        <f t="shared" si="0"/>
        <v>7000</v>
      </c>
      <c r="K11" s="189">
        <f t="shared" si="0"/>
        <v>0</v>
      </c>
      <c r="L11" s="189">
        <f t="shared" si="0"/>
        <v>0</v>
      </c>
      <c r="M11" s="189">
        <f t="shared" si="0"/>
        <v>0</v>
      </c>
      <c r="N11" s="189">
        <f t="shared" si="0"/>
        <v>0</v>
      </c>
      <c r="O11" s="189">
        <f t="shared" si="0"/>
        <v>0</v>
      </c>
      <c r="P11" s="189">
        <f t="shared" si="0"/>
        <v>0</v>
      </c>
    </row>
  </sheetData>
  <sheetProtection selectLockedCells="1" selectUnlockedCells="1"/>
  <mergeCells count="19"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A11:C11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39375" right="0.39375" top="1.1416666666666666" bottom="0.7875" header="0.5118055555555555" footer="0.5118055555555555"/>
  <pageSetup orientation="landscape" paperSize="9" r:id="rId1"/>
  <headerFooter alignWithMargins="0">
    <oddHeader>&amp;RZałącznik nr &amp;A
do uchwały Rady Powiatu w Opatowie nr  LXXIII.124.2022
z dnia 29 grudnia 2022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U25"/>
  <sheetViews>
    <sheetView view="pageLayout" zoomScaleNormal="78" workbookViewId="0" topLeftCell="A1">
      <selection activeCell="A1" sqref="A1:S2"/>
    </sheetView>
  </sheetViews>
  <sheetFormatPr defaultColWidth="9.33203125" defaultRowHeight="11.25"/>
  <cols>
    <col min="1" max="1" width="32.16015625" style="29" customWidth="1"/>
    <col min="2" max="2" width="4.66015625" style="29" customWidth="1"/>
    <col min="3" max="3" width="6.83203125" style="29" customWidth="1"/>
    <col min="4" max="4" width="9.16015625" style="29" customWidth="1"/>
    <col min="5" max="5" width="13.33203125" style="29" customWidth="1"/>
    <col min="6" max="6" width="14.5" style="29" customWidth="1"/>
    <col min="7" max="7" width="13.66015625" style="29" customWidth="1"/>
    <col min="8" max="8" width="11.16015625" style="29" customWidth="1"/>
    <col min="9" max="9" width="13.16015625" style="29" customWidth="1"/>
    <col min="10" max="10" width="14.16015625" style="29" customWidth="1"/>
    <col min="11" max="12" width="9.83203125" style="29" customWidth="1"/>
    <col min="13" max="13" width="7.5" style="29" customWidth="1"/>
    <col min="14" max="14" width="9" style="29" customWidth="1"/>
    <col min="15" max="15" width="13.83203125" style="29" customWidth="1"/>
    <col min="16" max="16" width="14.33203125" style="30" customWidth="1"/>
    <col min="17" max="17" width="12.5" style="30" customWidth="1"/>
    <col min="18" max="18" width="8.83203125" style="30" customWidth="1"/>
    <col min="19" max="19" width="11.5" style="30" customWidth="1"/>
    <col min="20" max="20" width="9.33203125" style="30" customWidth="1"/>
    <col min="21" max="21" width="10.83203125" style="30" customWidth="1"/>
    <col min="22" max="16384" width="9.33203125" style="30" customWidth="1"/>
  </cols>
  <sheetData>
    <row r="1" spans="1:19" ht="18.75" customHeight="1">
      <c r="A1" s="355" t="s">
        <v>474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</row>
    <row r="2" spans="1:19" ht="18.75" customHeight="1">
      <c r="A2" s="355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</row>
    <row r="3" spans="1:19" ht="12.75">
      <c r="A3" s="23"/>
      <c r="B3" s="23"/>
      <c r="C3" s="23"/>
      <c r="D3" s="23"/>
      <c r="E3" s="23"/>
      <c r="F3" s="23"/>
      <c r="G3" s="23"/>
      <c r="H3" s="22"/>
      <c r="I3" s="22"/>
      <c r="J3" s="22"/>
      <c r="K3" s="22"/>
      <c r="L3" s="22"/>
      <c r="M3" s="22"/>
      <c r="N3" s="22"/>
      <c r="O3" s="22"/>
      <c r="P3" s="15"/>
      <c r="Q3" s="15"/>
      <c r="R3" s="15"/>
      <c r="S3" s="157" t="s">
        <v>463</v>
      </c>
    </row>
    <row r="4" spans="1:19" s="31" customFormat="1" ht="12.75" customHeight="1">
      <c r="A4" s="344" t="s">
        <v>475</v>
      </c>
      <c r="B4" s="353" t="s">
        <v>2</v>
      </c>
      <c r="C4" s="353" t="s">
        <v>3</v>
      </c>
      <c r="D4" s="344" t="s">
        <v>4</v>
      </c>
      <c r="E4" s="344" t="s">
        <v>476</v>
      </c>
      <c r="F4" s="344" t="s">
        <v>477</v>
      </c>
      <c r="G4" s="344" t="s">
        <v>191</v>
      </c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</row>
    <row r="5" spans="1:19" s="31" customFormat="1" ht="11.25" customHeight="1">
      <c r="A5" s="344"/>
      <c r="B5" s="353"/>
      <c r="C5" s="353"/>
      <c r="D5" s="344"/>
      <c r="E5" s="344"/>
      <c r="F5" s="344"/>
      <c r="G5" s="344" t="s">
        <v>190</v>
      </c>
      <c r="H5" s="344" t="s">
        <v>191</v>
      </c>
      <c r="I5" s="344"/>
      <c r="J5" s="344"/>
      <c r="K5" s="344"/>
      <c r="L5" s="344"/>
      <c r="M5" s="344"/>
      <c r="N5" s="344"/>
      <c r="O5" s="344" t="s">
        <v>466</v>
      </c>
      <c r="P5" s="362" t="s">
        <v>191</v>
      </c>
      <c r="Q5" s="362"/>
      <c r="R5" s="362"/>
      <c r="S5" s="362"/>
    </row>
    <row r="6" spans="1:19" s="31" customFormat="1" ht="11.25" customHeight="1">
      <c r="A6" s="344"/>
      <c r="B6" s="353"/>
      <c r="C6" s="353"/>
      <c r="D6" s="344"/>
      <c r="E6" s="344"/>
      <c r="F6" s="344"/>
      <c r="G6" s="344"/>
      <c r="H6" s="344" t="s">
        <v>467</v>
      </c>
      <c r="I6" s="344"/>
      <c r="J6" s="344" t="s">
        <v>468</v>
      </c>
      <c r="K6" s="344" t="s">
        <v>469</v>
      </c>
      <c r="L6" s="344" t="s">
        <v>470</v>
      </c>
      <c r="M6" s="344" t="s">
        <v>478</v>
      </c>
      <c r="N6" s="344" t="s">
        <v>479</v>
      </c>
      <c r="O6" s="344"/>
      <c r="P6" s="365" t="s">
        <v>199</v>
      </c>
      <c r="Q6" s="191" t="s">
        <v>200</v>
      </c>
      <c r="R6" s="344" t="s">
        <v>201</v>
      </c>
      <c r="S6" s="344" t="s">
        <v>480</v>
      </c>
    </row>
    <row r="7" spans="1:19" s="31" customFormat="1" ht="90">
      <c r="A7" s="344"/>
      <c r="B7" s="353"/>
      <c r="C7" s="353"/>
      <c r="D7" s="344"/>
      <c r="E7" s="344"/>
      <c r="F7" s="344"/>
      <c r="G7" s="344"/>
      <c r="H7" s="192" t="s">
        <v>203</v>
      </c>
      <c r="I7" s="192" t="s">
        <v>472</v>
      </c>
      <c r="J7" s="344"/>
      <c r="K7" s="344"/>
      <c r="L7" s="344"/>
      <c r="M7" s="344"/>
      <c r="N7" s="344"/>
      <c r="O7" s="344"/>
      <c r="P7" s="365"/>
      <c r="Q7" s="108" t="s">
        <v>196</v>
      </c>
      <c r="R7" s="344"/>
      <c r="S7" s="344"/>
    </row>
    <row r="8" spans="1:19" ht="12" customHeight="1">
      <c r="A8" s="193">
        <v>1</v>
      </c>
      <c r="B8" s="193">
        <v>2</v>
      </c>
      <c r="C8" s="193">
        <v>3</v>
      </c>
      <c r="D8" s="193">
        <v>4</v>
      </c>
      <c r="E8" s="193">
        <v>5</v>
      </c>
      <c r="F8" s="193">
        <v>6</v>
      </c>
      <c r="G8" s="193">
        <v>7</v>
      </c>
      <c r="H8" s="193">
        <v>8</v>
      </c>
      <c r="I8" s="193">
        <v>9</v>
      </c>
      <c r="J8" s="193">
        <v>10</v>
      </c>
      <c r="K8" s="193">
        <v>11</v>
      </c>
      <c r="L8" s="193">
        <v>12</v>
      </c>
      <c r="M8" s="193">
        <v>13</v>
      </c>
      <c r="N8" s="193">
        <v>14</v>
      </c>
      <c r="O8" s="193">
        <v>15</v>
      </c>
      <c r="P8" s="193">
        <v>16</v>
      </c>
      <c r="Q8" s="193">
        <v>17</v>
      </c>
      <c r="R8" s="193">
        <v>18</v>
      </c>
      <c r="S8" s="193">
        <v>19</v>
      </c>
    </row>
    <row r="9" spans="1:21" ht="48.75" customHeight="1">
      <c r="A9" s="363" t="s">
        <v>481</v>
      </c>
      <c r="B9" s="363"/>
      <c r="C9" s="363"/>
      <c r="D9" s="194"/>
      <c r="E9" s="195">
        <f aca="true" t="shared" si="0" ref="E9:S9">SUM(E10:E18)</f>
        <v>5427059</v>
      </c>
      <c r="F9" s="195">
        <f t="shared" si="0"/>
        <v>1280646</v>
      </c>
      <c r="G9" s="195">
        <f t="shared" si="0"/>
        <v>1280646</v>
      </c>
      <c r="H9" s="195">
        <f t="shared" si="0"/>
        <v>0</v>
      </c>
      <c r="I9" s="195">
        <f t="shared" si="0"/>
        <v>160800</v>
      </c>
      <c r="J9" s="195">
        <f t="shared" si="0"/>
        <v>1119846</v>
      </c>
      <c r="K9" s="195">
        <f t="shared" si="0"/>
        <v>0</v>
      </c>
      <c r="L9" s="195">
        <f t="shared" si="0"/>
        <v>0</v>
      </c>
      <c r="M9" s="195">
        <f t="shared" si="0"/>
        <v>0</v>
      </c>
      <c r="N9" s="195">
        <f t="shared" si="0"/>
        <v>0</v>
      </c>
      <c r="O9" s="195">
        <f t="shared" si="0"/>
        <v>0</v>
      </c>
      <c r="P9" s="195">
        <f t="shared" si="0"/>
        <v>0</v>
      </c>
      <c r="Q9" s="195">
        <f t="shared" si="0"/>
        <v>0</v>
      </c>
      <c r="R9" s="195">
        <f t="shared" si="0"/>
        <v>0</v>
      </c>
      <c r="S9" s="195">
        <f t="shared" si="0"/>
        <v>0</v>
      </c>
      <c r="U9" s="32"/>
    </row>
    <row r="10" spans="1:19" s="33" customFormat="1" ht="20.25" customHeight="1">
      <c r="A10" s="196" t="s">
        <v>30</v>
      </c>
      <c r="B10" s="167">
        <v>600</v>
      </c>
      <c r="C10" s="167">
        <v>60004</v>
      </c>
      <c r="D10" s="166" t="s">
        <v>33</v>
      </c>
      <c r="E10" s="185">
        <v>150000</v>
      </c>
      <c r="F10" s="185">
        <f aca="true" t="shared" si="1" ref="F10:F18">G10</f>
        <v>150000</v>
      </c>
      <c r="G10" s="197">
        <f aca="true" t="shared" si="2" ref="G10:G18">H10+I10+J10+K10+L10+M10+N10</f>
        <v>150000</v>
      </c>
      <c r="H10" s="197">
        <v>0</v>
      </c>
      <c r="I10" s="197">
        <v>150000</v>
      </c>
      <c r="J10" s="197">
        <v>0</v>
      </c>
      <c r="K10" s="197">
        <v>0</v>
      </c>
      <c r="L10" s="197">
        <v>0</v>
      </c>
      <c r="M10" s="197">
        <v>0</v>
      </c>
      <c r="N10" s="197">
        <v>0</v>
      </c>
      <c r="O10" s="197">
        <v>0</v>
      </c>
      <c r="P10" s="197">
        <v>0</v>
      </c>
      <c r="Q10" s="197">
        <v>0</v>
      </c>
      <c r="R10" s="197">
        <v>0</v>
      </c>
      <c r="S10" s="197">
        <v>0</v>
      </c>
    </row>
    <row r="11" spans="1:19" s="33" customFormat="1" ht="20.25" customHeight="1">
      <c r="A11" s="198" t="s">
        <v>482</v>
      </c>
      <c r="B11" s="190">
        <v>853</v>
      </c>
      <c r="C11" s="190">
        <v>85321</v>
      </c>
      <c r="D11" s="199">
        <v>2320</v>
      </c>
      <c r="E11" s="185">
        <v>10800</v>
      </c>
      <c r="F11" s="197">
        <f>G11</f>
        <v>10800</v>
      </c>
      <c r="G11" s="197">
        <f>H11+I11+J11+K11+L11+M11+N11</f>
        <v>10800</v>
      </c>
      <c r="H11" s="197">
        <v>0</v>
      </c>
      <c r="I11" s="197">
        <v>10800</v>
      </c>
      <c r="J11" s="197">
        <v>0</v>
      </c>
      <c r="K11" s="197">
        <v>0</v>
      </c>
      <c r="L11" s="197">
        <v>0</v>
      </c>
      <c r="M11" s="197">
        <v>0</v>
      </c>
      <c r="N11" s="197">
        <v>0</v>
      </c>
      <c r="O11" s="197">
        <v>0</v>
      </c>
      <c r="P11" s="197">
        <v>0</v>
      </c>
      <c r="Q11" s="197">
        <v>0</v>
      </c>
      <c r="R11" s="197">
        <v>0</v>
      </c>
      <c r="S11" s="197">
        <v>0</v>
      </c>
    </row>
    <row r="12" spans="1:19" s="33" customFormat="1" ht="20.25" customHeight="1">
      <c r="A12" s="198" t="s">
        <v>483</v>
      </c>
      <c r="B12" s="190">
        <v>853</v>
      </c>
      <c r="C12" s="190">
        <v>85311</v>
      </c>
      <c r="D12" s="199" t="s">
        <v>146</v>
      </c>
      <c r="E12" s="197">
        <v>227772</v>
      </c>
      <c r="F12" s="197">
        <f t="shared" si="1"/>
        <v>49246</v>
      </c>
      <c r="G12" s="197">
        <f t="shared" si="2"/>
        <v>49246</v>
      </c>
      <c r="H12" s="197">
        <v>0</v>
      </c>
      <c r="I12" s="197">
        <v>0</v>
      </c>
      <c r="J12" s="197">
        <v>49246</v>
      </c>
      <c r="K12" s="197">
        <v>0</v>
      </c>
      <c r="L12" s="197">
        <v>0</v>
      </c>
      <c r="M12" s="197">
        <v>0</v>
      </c>
      <c r="N12" s="197">
        <v>0</v>
      </c>
      <c r="O12" s="197">
        <v>0</v>
      </c>
      <c r="P12" s="197">
        <v>0</v>
      </c>
      <c r="Q12" s="197">
        <v>0</v>
      </c>
      <c r="R12" s="197">
        <v>0</v>
      </c>
      <c r="S12" s="197">
        <v>0</v>
      </c>
    </row>
    <row r="13" spans="1:19" ht="21.75" customHeight="1">
      <c r="A13" s="198" t="s">
        <v>483</v>
      </c>
      <c r="B13" s="190">
        <v>853</v>
      </c>
      <c r="C13" s="190">
        <v>85311</v>
      </c>
      <c r="D13" s="199">
        <v>2580</v>
      </c>
      <c r="E13" s="197">
        <v>0</v>
      </c>
      <c r="F13" s="197">
        <f t="shared" si="1"/>
        <v>489402</v>
      </c>
      <c r="G13" s="197">
        <f t="shared" si="2"/>
        <v>489402</v>
      </c>
      <c r="H13" s="197">
        <v>0</v>
      </c>
      <c r="I13" s="197">
        <v>0</v>
      </c>
      <c r="J13" s="197">
        <v>489402</v>
      </c>
      <c r="K13" s="197">
        <v>0</v>
      </c>
      <c r="L13" s="197">
        <v>0</v>
      </c>
      <c r="M13" s="197">
        <v>0</v>
      </c>
      <c r="N13" s="197">
        <v>0</v>
      </c>
      <c r="O13" s="197">
        <v>0</v>
      </c>
      <c r="P13" s="197">
        <v>0</v>
      </c>
      <c r="Q13" s="197">
        <v>0</v>
      </c>
      <c r="R13" s="197">
        <v>0</v>
      </c>
      <c r="S13" s="197">
        <v>0</v>
      </c>
    </row>
    <row r="14" spans="1:19" ht="21.75" customHeight="1">
      <c r="A14" s="198" t="s">
        <v>484</v>
      </c>
      <c r="B14" s="190">
        <v>855</v>
      </c>
      <c r="C14" s="190">
        <v>85508</v>
      </c>
      <c r="D14" s="199" t="s">
        <v>167</v>
      </c>
      <c r="E14" s="185">
        <v>149963</v>
      </c>
      <c r="F14" s="197">
        <f>G14</f>
        <v>0</v>
      </c>
      <c r="G14" s="197">
        <f>H14+I14+J14+K14+L14+M14+N14</f>
        <v>0</v>
      </c>
      <c r="H14" s="197">
        <v>0</v>
      </c>
      <c r="I14" s="197">
        <v>0</v>
      </c>
      <c r="J14" s="197">
        <v>0</v>
      </c>
      <c r="K14" s="197">
        <v>0</v>
      </c>
      <c r="L14" s="197">
        <v>0</v>
      </c>
      <c r="M14" s="197">
        <v>0</v>
      </c>
      <c r="N14" s="197">
        <v>0</v>
      </c>
      <c r="O14" s="197">
        <v>0</v>
      </c>
      <c r="P14" s="197">
        <v>0</v>
      </c>
      <c r="Q14" s="197">
        <v>0</v>
      </c>
      <c r="R14" s="197">
        <v>0</v>
      </c>
      <c r="S14" s="197">
        <v>0</v>
      </c>
    </row>
    <row r="15" spans="1:19" ht="21.75" customHeight="1">
      <c r="A15" s="198" t="s">
        <v>484</v>
      </c>
      <c r="B15" s="190">
        <v>855</v>
      </c>
      <c r="C15" s="190">
        <v>85508</v>
      </c>
      <c r="D15" s="199">
        <v>2320</v>
      </c>
      <c r="E15" s="185">
        <v>80484</v>
      </c>
      <c r="F15" s="197">
        <f t="shared" si="1"/>
        <v>551198</v>
      </c>
      <c r="G15" s="197">
        <f t="shared" si="2"/>
        <v>551198</v>
      </c>
      <c r="H15" s="197">
        <v>0</v>
      </c>
      <c r="I15" s="197">
        <v>0</v>
      </c>
      <c r="J15" s="197">
        <v>551198</v>
      </c>
      <c r="K15" s="197">
        <v>0</v>
      </c>
      <c r="L15" s="197">
        <v>0</v>
      </c>
      <c r="M15" s="197">
        <v>0</v>
      </c>
      <c r="N15" s="197">
        <v>0</v>
      </c>
      <c r="O15" s="197">
        <v>0</v>
      </c>
      <c r="P15" s="197">
        <v>0</v>
      </c>
      <c r="Q15" s="197">
        <v>0</v>
      </c>
      <c r="R15" s="197">
        <v>0</v>
      </c>
      <c r="S15" s="197">
        <v>0</v>
      </c>
    </row>
    <row r="16" spans="1:19" ht="21.75" customHeight="1">
      <c r="A16" s="198" t="s">
        <v>485</v>
      </c>
      <c r="B16" s="190">
        <v>855</v>
      </c>
      <c r="C16" s="190">
        <v>85510</v>
      </c>
      <c r="D16" s="199" t="s">
        <v>167</v>
      </c>
      <c r="E16" s="185">
        <v>739320</v>
      </c>
      <c r="F16" s="197">
        <f>G16</f>
        <v>0</v>
      </c>
      <c r="G16" s="197">
        <f>H16+I16+J16+K16+L16+M16+N16</f>
        <v>0</v>
      </c>
      <c r="H16" s="197">
        <v>0</v>
      </c>
      <c r="I16" s="197">
        <v>0</v>
      </c>
      <c r="J16" s="197">
        <v>0</v>
      </c>
      <c r="K16" s="197">
        <v>0</v>
      </c>
      <c r="L16" s="197">
        <v>0</v>
      </c>
      <c r="M16" s="197">
        <v>0</v>
      </c>
      <c r="N16" s="197">
        <v>0</v>
      </c>
      <c r="O16" s="197">
        <v>0</v>
      </c>
      <c r="P16" s="197">
        <v>0</v>
      </c>
      <c r="Q16" s="197">
        <v>0</v>
      </c>
      <c r="R16" s="197">
        <v>0</v>
      </c>
      <c r="S16" s="197">
        <v>0</v>
      </c>
    </row>
    <row r="17" spans="1:19" ht="21.75" customHeight="1">
      <c r="A17" s="198" t="s">
        <v>485</v>
      </c>
      <c r="B17" s="190">
        <v>855</v>
      </c>
      <c r="C17" s="190">
        <v>85510</v>
      </c>
      <c r="D17" s="199">
        <v>2320</v>
      </c>
      <c r="E17" s="185">
        <v>4068720</v>
      </c>
      <c r="F17" s="197">
        <f t="shared" si="1"/>
        <v>0</v>
      </c>
      <c r="G17" s="197">
        <f t="shared" si="2"/>
        <v>0</v>
      </c>
      <c r="H17" s="197">
        <v>0</v>
      </c>
      <c r="I17" s="197">
        <v>0</v>
      </c>
      <c r="J17" s="197">
        <v>0</v>
      </c>
      <c r="K17" s="197">
        <v>0</v>
      </c>
      <c r="L17" s="197">
        <v>0</v>
      </c>
      <c r="M17" s="197">
        <v>0</v>
      </c>
      <c r="N17" s="197">
        <v>0</v>
      </c>
      <c r="O17" s="197">
        <v>0</v>
      </c>
      <c r="P17" s="197">
        <v>0</v>
      </c>
      <c r="Q17" s="197">
        <v>0</v>
      </c>
      <c r="R17" s="197">
        <v>0</v>
      </c>
      <c r="S17" s="197">
        <v>0</v>
      </c>
    </row>
    <row r="18" spans="1:19" ht="27.75" customHeight="1">
      <c r="A18" s="198" t="s">
        <v>486</v>
      </c>
      <c r="B18" s="190">
        <v>921</v>
      </c>
      <c r="C18" s="190">
        <v>92116</v>
      </c>
      <c r="D18" s="199">
        <v>2310</v>
      </c>
      <c r="E18" s="197">
        <v>0</v>
      </c>
      <c r="F18" s="197">
        <f t="shared" si="1"/>
        <v>30000</v>
      </c>
      <c r="G18" s="197">
        <f t="shared" si="2"/>
        <v>30000</v>
      </c>
      <c r="H18" s="197">
        <v>0</v>
      </c>
      <c r="I18" s="197">
        <v>0</v>
      </c>
      <c r="J18" s="197">
        <v>30000</v>
      </c>
      <c r="K18" s="197">
        <v>0</v>
      </c>
      <c r="L18" s="197">
        <v>0</v>
      </c>
      <c r="M18" s="197">
        <v>0</v>
      </c>
      <c r="N18" s="197">
        <v>0</v>
      </c>
      <c r="O18" s="197">
        <v>0</v>
      </c>
      <c r="P18" s="197">
        <v>0</v>
      </c>
      <c r="Q18" s="197">
        <v>0</v>
      </c>
      <c r="R18" s="197">
        <v>0</v>
      </c>
      <c r="S18" s="197">
        <v>0</v>
      </c>
    </row>
    <row r="19" spans="1:19" ht="37.5" customHeight="1">
      <c r="A19" s="364" t="s">
        <v>487</v>
      </c>
      <c r="B19" s="364"/>
      <c r="C19" s="364"/>
      <c r="D19" s="200"/>
      <c r="E19" s="189">
        <f>SUM(E20:E20)</f>
        <v>0</v>
      </c>
      <c r="F19" s="189">
        <f aca="true" t="shared" si="3" ref="F19:S19">SUM(F20:F20)</f>
        <v>200000</v>
      </c>
      <c r="G19" s="189">
        <f t="shared" si="3"/>
        <v>0</v>
      </c>
      <c r="H19" s="189">
        <f t="shared" si="3"/>
        <v>0</v>
      </c>
      <c r="I19" s="189">
        <f t="shared" si="3"/>
        <v>0</v>
      </c>
      <c r="J19" s="189">
        <f t="shared" si="3"/>
        <v>0</v>
      </c>
      <c r="K19" s="189">
        <f t="shared" si="3"/>
        <v>0</v>
      </c>
      <c r="L19" s="189">
        <f t="shared" si="3"/>
        <v>0</v>
      </c>
      <c r="M19" s="189">
        <f t="shared" si="3"/>
        <v>0</v>
      </c>
      <c r="N19" s="189">
        <f t="shared" si="3"/>
        <v>0</v>
      </c>
      <c r="O19" s="189">
        <f t="shared" si="3"/>
        <v>200000</v>
      </c>
      <c r="P19" s="189">
        <f t="shared" si="3"/>
        <v>200000</v>
      </c>
      <c r="Q19" s="189">
        <f t="shared" si="3"/>
        <v>0</v>
      </c>
      <c r="R19" s="189">
        <f t="shared" si="3"/>
        <v>0</v>
      </c>
      <c r="S19" s="189">
        <f t="shared" si="3"/>
        <v>0</v>
      </c>
    </row>
    <row r="20" spans="1:19" ht="72" customHeight="1">
      <c r="A20" s="201" t="s">
        <v>488</v>
      </c>
      <c r="B20" s="167">
        <v>630</v>
      </c>
      <c r="C20" s="167">
        <v>63095</v>
      </c>
      <c r="D20" s="166" t="s">
        <v>489</v>
      </c>
      <c r="E20" s="185">
        <v>0</v>
      </c>
      <c r="F20" s="185">
        <f>O20</f>
        <v>200000</v>
      </c>
      <c r="G20" s="185">
        <f>H20+I20+J20+K20+L20+M20+N20</f>
        <v>0</v>
      </c>
      <c r="H20" s="185">
        <v>0</v>
      </c>
      <c r="I20" s="185">
        <v>0</v>
      </c>
      <c r="J20" s="185">
        <v>0</v>
      </c>
      <c r="K20" s="185">
        <v>0</v>
      </c>
      <c r="L20" s="185">
        <v>0</v>
      </c>
      <c r="M20" s="185">
        <v>0</v>
      </c>
      <c r="N20" s="185">
        <v>0</v>
      </c>
      <c r="O20" s="185">
        <v>200000</v>
      </c>
      <c r="P20" s="185">
        <v>200000</v>
      </c>
      <c r="Q20" s="185">
        <v>0</v>
      </c>
      <c r="R20" s="185">
        <v>0</v>
      </c>
      <c r="S20" s="185">
        <v>0</v>
      </c>
    </row>
    <row r="21" spans="1:19" ht="30.75" customHeight="1">
      <c r="A21" s="361" t="s">
        <v>352</v>
      </c>
      <c r="B21" s="361"/>
      <c r="C21" s="361"/>
      <c r="D21" s="202"/>
      <c r="E21" s="195">
        <f>SUM(E9+E19)</f>
        <v>5427059</v>
      </c>
      <c r="F21" s="195">
        <f aca="true" t="shared" si="4" ref="F21:S21">SUM(F9+F19)</f>
        <v>1480646</v>
      </c>
      <c r="G21" s="195">
        <f t="shared" si="4"/>
        <v>1280646</v>
      </c>
      <c r="H21" s="195">
        <f t="shared" si="4"/>
        <v>0</v>
      </c>
      <c r="I21" s="195">
        <f t="shared" si="4"/>
        <v>160800</v>
      </c>
      <c r="J21" s="195">
        <f t="shared" si="4"/>
        <v>1119846</v>
      </c>
      <c r="K21" s="195">
        <f t="shared" si="4"/>
        <v>0</v>
      </c>
      <c r="L21" s="195">
        <f t="shared" si="4"/>
        <v>0</v>
      </c>
      <c r="M21" s="195">
        <f t="shared" si="4"/>
        <v>0</v>
      </c>
      <c r="N21" s="195">
        <f t="shared" si="4"/>
        <v>0</v>
      </c>
      <c r="O21" s="195">
        <f t="shared" si="4"/>
        <v>200000</v>
      </c>
      <c r="P21" s="195">
        <f t="shared" si="4"/>
        <v>200000</v>
      </c>
      <c r="Q21" s="195">
        <f t="shared" si="4"/>
        <v>0</v>
      </c>
      <c r="R21" s="195">
        <f t="shared" si="4"/>
        <v>0</v>
      </c>
      <c r="S21" s="195">
        <f t="shared" si="4"/>
        <v>0</v>
      </c>
    </row>
    <row r="22" spans="1:19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7"/>
      <c r="Q22" s="27"/>
      <c r="R22" s="27"/>
      <c r="S22" s="27"/>
    </row>
    <row r="23" spans="1:19" ht="12.75">
      <c r="A23" s="26"/>
      <c r="B23" s="26"/>
      <c r="C23" s="26"/>
      <c r="D23" s="26"/>
      <c r="E23" s="34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7"/>
      <c r="Q23" s="27"/>
      <c r="R23" s="27"/>
      <c r="S23" s="27"/>
    </row>
    <row r="24" spans="1:19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7"/>
      <c r="Q24" s="27"/>
      <c r="R24" s="27"/>
      <c r="S24" s="27"/>
    </row>
    <row r="25" spans="5:9" ht="12.75">
      <c r="E25" s="35"/>
      <c r="F25" s="35"/>
      <c r="G25" s="35"/>
      <c r="H25" s="35"/>
      <c r="I25" s="35"/>
    </row>
  </sheetData>
  <sheetProtection selectLockedCells="1" selectUnlockedCells="1"/>
  <mergeCells count="24">
    <mergeCell ref="A1:S2"/>
    <mergeCell ref="A4:A7"/>
    <mergeCell ref="B4:B7"/>
    <mergeCell ref="C4:C7"/>
    <mergeCell ref="D4:D7"/>
    <mergeCell ref="E4:E7"/>
    <mergeCell ref="G4:S4"/>
    <mergeCell ref="G5:G7"/>
    <mergeCell ref="A9:C9"/>
    <mergeCell ref="A19:C19"/>
    <mergeCell ref="M6:M7"/>
    <mergeCell ref="N6:N7"/>
    <mergeCell ref="P6:P7"/>
    <mergeCell ref="R6:R7"/>
    <mergeCell ref="A21:C21"/>
    <mergeCell ref="O5:O7"/>
    <mergeCell ref="P5:S5"/>
    <mergeCell ref="H6:I6"/>
    <mergeCell ref="J6:J7"/>
    <mergeCell ref="K6:K7"/>
    <mergeCell ref="L6:L7"/>
    <mergeCell ref="H5:N5"/>
    <mergeCell ref="S6:S7"/>
    <mergeCell ref="F4:F7"/>
  </mergeCells>
  <printOptions horizontalCentered="1"/>
  <pageMargins left="0.27569444444444446" right="0.4722222222222222" top="1.1020833333333333" bottom="0.7875" header="0.5118055555555555" footer="0.5118055555555555"/>
  <pageSetup orientation="landscape" paperSize="9" scale="73" r:id="rId1"/>
  <headerFooter alignWithMargins="0">
    <oddHeader>&amp;RZałącznik nr &amp;A
do uchwały Rady Powiatu w Opatowie nr  LXXIII.124.2022
z dnia 29 grudnia 2022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2022-12-16T13:54:52Z</cp:lastPrinted>
  <dcterms:modified xsi:type="dcterms:W3CDTF">2023-01-11T12:43:55Z</dcterms:modified>
  <cp:category/>
  <cp:version/>
  <cp:contentType/>
  <cp:contentStatus/>
</cp:coreProperties>
</file>