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<sst xmlns="http://schemas.openxmlformats.org/spreadsheetml/2006/main" count="1254" uniqueCount="497">
  <si>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</si>
  <si>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</si>
  <si>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</si>
  <si>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</si>
  <si>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</si>
  <si>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</si>
  <si>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</si>
  <si>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</si>
  <si>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</si>
  <si>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</si>
  <si>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</si>
  <si>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</si>
  <si>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</si>
  <si>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</si>
  <si>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</si>
  <si>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</si>
  <si>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</si>
  <si>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</si>
  <si>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</si>
  <si>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</si>
  <si>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</si>
  <si>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</si>
  <si>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</si>
  <si>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</si>
  <si>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</si>
  <si>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</si>
  <si>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</si>
  <si>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</si>
  <si>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</si>
  <si>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</si>
  <si>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</si>
  <si>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</si>
  <si>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</si>
  <si>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</si>
  <si>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</si>
  <si>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</si>
  <si>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</si>
  <si>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</si>
  <si>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</si>
  <si>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</si>
  <si>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</si>
  <si>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</si>
  <si>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</si>
  <si>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</si>
  <si>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</si>
  <si>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</si>
  <si>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</si>
  <si>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</si>
  <si>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</si>
  <si>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</si>
  <si>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</si>
  <si>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</si>
  <si>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</si>
  <si>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</si>
  <si>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</si>
  <si>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</si>
  <si>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</si>
  <si>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</si>
  <si>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</si>
  <si>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</si>
  <si>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</si>
  <si>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</si>
  <si>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</si>
  <si>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</si>
  <si>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</si>
  <si>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</si>
  <si>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</si>
  <si>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</si>
  <si>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</si>
  <si>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</si>
  <si>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</si>
  <si>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</si>
  <si>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</si>
  <si>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</si>
  <si>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</si>
  <si>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</si>
  <si>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</si>
  <si>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</si>
  <si>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</si>
  <si>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</si>
  <si>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</si>
  <si>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</si>
  <si>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</si>
  <si>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</si>
  <si>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</si>
  <si>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</si>
  <si>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</si>
  <si>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</si>
  <si>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</si>
  <si>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</si>
  <si>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</si>
  <si>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</si>
  <si>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</si>
  <si>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</si>
  <si>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</si>
  <si>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</si>
  <si>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</si>
  <si>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</si>
  <si>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</si>
  <si>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</si>
  <si>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</si>
  <si>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</si>
  <si>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</si>
  <si>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</si>
  <si>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</si>
  <si>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</si>
  <si>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</si>
  <si>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</si>
  <si>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</si>
  <si>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</si>
  <si>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</si>
  <si>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</si>
  <si>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</si>
  <si>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</si>
  <si>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</si>
  <si>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</si>
  <si>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</si>
  <si>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</si>
  <si>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</si>
  <si>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</si>
  <si>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</si>
  <si>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</si>
  <si>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</si>
  <si>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</si>
  <si>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</si>
  <si>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</si>
  <si>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</si>
  <si>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</si>
  <si>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</si>
  <si>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</si>
  <si>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</si>
  <si>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</si>
  <si>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</si>
  <si>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</si>
  <si>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</si>
  <si>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</si>
  <si>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</si>
  <si>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</si>
  <si>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</si>
  <si>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</si>
  <si>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</si>
  <si>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</si>
  <si>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</si>
  <si>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</si>
  <si>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</si>
  <si>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</si>
  <si>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</si>
  <si>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</si>
  <si>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</si>
  <si>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</si>
  <si>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</si>
  <si>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</si>
  <si>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</si>
  <si>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</si>
  <si>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</si>
  <si>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</si>
  <si>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</si>
  <si>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</si>
  <si>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</si>
  <si>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</si>
  <si>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</si>
  <si>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</si>
  <si>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</si>
  <si>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</si>
  <si>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</si>
  <si>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</si>
  <si>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</si>
  <si>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</si>
  <si>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</si>
  <si>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</si>
  <si>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</si>
  <si>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</si>
  <si>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</si>
  <si>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</si>
  <si>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</si>
  <si>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</si>
  <si>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</si>
  <si>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</si>
  <si>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</si>
  <si>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</si>
  <si>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</si>
  <si>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</si>
  <si>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</si>
  <si>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Rozbudowa oraz przebudowa istniejącego budynku mieszkalnego jednorodzinnego wraz ze zmianą sposobu użytkowania budynku na potrzeby placówki opiekuńczo - wychowawczej (2019-2022)</t>
  </si>
  <si>
    <t>Opracowanie dokumentacji projektowych dla planowanych inwestycji w Powiecie Opatowskim ,,Wykonanie dokumentacji projektowej dotyczącej przebudowy, zmiany sposobu użytkowania i termomodernizacji budynku w Ciszycy Górnej z przeznaczeniem na prowadzenie placówki opiekuńczo wychowawczej typu specjalistyczno-terapeutycznego (2021 -2022)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</si>
  <si>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</si>
  <si>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</si>
  <si>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</si>
  <si>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</si>
  <si>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</si>
  <si>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</si>
  <si>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</si>
  <si>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</si>
  <si>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</si>
  <si>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</si>
  <si>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</si>
  <si>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</si>
  <si>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</si>
  <si>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</si>
  <si>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</si>
  <si>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</si>
  <si>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</si>
  <si>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</si>
  <si>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</si>
  <si>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</si>
  <si>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</si>
  <si>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</si>
  <si>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</si>
  <si>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</si>
  <si>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</si>
  <si>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</si>
  <si>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 184 000,00
B.
C.
D. </t>
  </si>
  <si>
    <t xml:space="preserve">A.
B.
C. 
D. </t>
  </si>
  <si>
    <t>Zagospodarowanie terenu przy Promenadzie w Opatowie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</si>
  <si>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</si>
  <si>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</si>
  <si>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</si>
  <si>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</si>
  <si>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</si>
  <si>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</si>
  <si>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</si>
  <si>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</si>
  <si>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</si>
  <si>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</si>
  <si>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</si>
  <si>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</si>
  <si>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</si>
  <si>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</si>
  <si>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</si>
  <si>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</si>
  <si>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</si>
  <si>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</si>
  <si>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</si>
  <si>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Modernizacja tarasu przy Podziemnej  Trasie Turystycznej w Opatowie (2021 -2022)</t>
  </si>
  <si>
    <t>1 158 509,00</t>
  </si>
  <si>
    <t>Dochody budżetu powiatu na 2022 rok</t>
  </si>
  <si>
    <t>Wydatki budżetu powiatu na 2022 rok</t>
  </si>
  <si>
    <t>Specjalny Ośrodek Szkolno – Wychowawczy w Dębnie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</si>
  <si>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</si>
  <si>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</si>
  <si>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</si>
  <si>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</si>
  <si>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</si>
  <si>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</si>
  <si>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</si>
  <si>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</si>
  <si>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</si>
  <si>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</si>
  <si>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</si>
  <si>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</si>
  <si>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</si>
  <si>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Dochody i wydatki związane z realizacją zadań z zakresu administracji rządowej i innych zadań zleconych odrębnymi ustawami w  2022 r.</t>
  </si>
  <si>
    <t>Program wieloletni ,,SENIOR+'' na lata 2015 - 2020 - Dzienny Dom Senior+ w Stodołach - Koloniach - trwałość projektu (2018 - 2024)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</si>
  <si>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</si>
  <si>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</si>
  <si>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161 787,00</t>
  </si>
  <si>
    <t>854</t>
  </si>
  <si>
    <t>Edukacyjna opieka wychowawcza</t>
  </si>
  <si>
    <t>85403</t>
  </si>
  <si>
    <t>Specjalne ośrodki szkolno-wychowawcze</t>
  </si>
  <si>
    <t xml:space="preserve">A. 7 805,00
B.
C.
D. </t>
  </si>
  <si>
    <t>85202</t>
  </si>
  <si>
    <t>Domy pomocy społecznej</t>
  </si>
  <si>
    <t>0830</t>
  </si>
  <si>
    <t>Wpływy z usług</t>
  </si>
  <si>
    <t>0970</t>
  </si>
  <si>
    <t>Wpływy z różnych dochodów</t>
  </si>
  <si>
    <t>Dom Pomocy Społecznej w Zochcinku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</si>
  <si>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</si>
  <si>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</si>
  <si>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</si>
  <si>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</si>
  <si>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</si>
  <si>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</si>
  <si>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</si>
  <si>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80120</t>
  </si>
  <si>
    <t>Licea ogólnokształcące</t>
  </si>
  <si>
    <t>80148</t>
  </si>
  <si>
    <t>Stołówki szkolne i przedszkolne</t>
  </si>
  <si>
    <t>853</t>
  </si>
  <si>
    <t>Pozostałe zadania w zakresie polityki społecznej</t>
  </si>
  <si>
    <t>85406</t>
  </si>
  <si>
    <t>Poradnie psychologiczno-pedagogiczne, w tym poradnie specjalistyczne</t>
  </si>
  <si>
    <t>855</t>
  </si>
  <si>
    <t>Rodzina</t>
  </si>
  <si>
    <t>Wydatki razem:</t>
  </si>
  <si>
    <t>600</t>
  </si>
  <si>
    <t>Transport i łączność</t>
  </si>
  <si>
    <t>60014</t>
  </si>
  <si>
    <t>Drogi publiczne powiatowe</t>
  </si>
  <si>
    <t>750</t>
  </si>
  <si>
    <t>Administracja publiczna</t>
  </si>
  <si>
    <t>26.</t>
  </si>
  <si>
    <t>27.</t>
  </si>
  <si>
    <t>28.</t>
  </si>
  <si>
    <t>29.</t>
  </si>
  <si>
    <t>30.</t>
  </si>
  <si>
    <t>31.</t>
  </si>
  <si>
    <t>32.</t>
  </si>
  <si>
    <t>Wykonanie dokumentacji projektowej dla zadania pn.„Budowa przejścia dla pieszych i zatoki autobusowej w ciągu drogi powiatowej nr 0711T w m. Jastrzębska Wola”</t>
  </si>
  <si>
    <t>Wykonanie dokumentacji projektowej dla zadania pn. „Budowa przejścia dla pieszych w ciągu drogi powiatowej nr 0776T w m. Ujazd</t>
  </si>
  <si>
    <t xml:space="preserve">Wykonanie dokumentacji projektowej dla zadania pn. „Przebudowa przejścia dla pieszych w ciągu drogi powiatowej nr 0716T w m. Baćkowice” </t>
  </si>
  <si>
    <t>Wykonanie dokumentacji projektowej dla zadania pn. „Przebudowa przejścia dla pieszych na skrzyżowaniu dróg powiatowych nr 0720T i 0725T w m. Włostów”</t>
  </si>
  <si>
    <t xml:space="preserve">Wykonanie dokumentacji projektowej dla zadania pn. „Budowa przejścia dla pieszych w ciągu DP 0717T z drogami gminnymi w m. Modliborzyce” </t>
  </si>
  <si>
    <t>Wykonanie dokumentacji projektowej dla zadania pn. „Przebudowa przejść dla pieszych na skrzyżowaniu drogi powiatowej nr 0720T i 0722T w m. Mydłów”</t>
  </si>
  <si>
    <t>Wykonanie dokumentacji projektowej dla zadania pn. „Budowa przejścia dla pieszych w km 0+016 w ciągu DP nr 0685T w m. Jakubowice”</t>
  </si>
  <si>
    <t>Wykonanie dokumentacji projektowej dla zadania pn. „Budowa przejścia dla pieszych w km 0+216 w ciągu DP nr 0685T w m. Jakubowice”</t>
  </si>
  <si>
    <t>Wykonanie dokumentacji projektowej dla zadania pn. „Budowa przejścia dla pieszych na wysokości ośrodka zdrowia NFZ w ciągu drogi powiatowej nr 0703T m. Sadowie”</t>
  </si>
  <si>
    <t xml:space="preserve">Wykonanie dokumentacji projektowej dla zadania pn. „Budowa przejścia dla pieszych na wysokości szkoły podstawowej w ciągu drogi powiatowej nr 0703T m. Sadowie” </t>
  </si>
  <si>
    <t>Dom Pomocy Społecznej w Czachowie</t>
  </si>
  <si>
    <t xml:space="preserve">Wykonanie dokumentacji projektowej dla zadania pn. „Budowa przejścia dla pieszych w ciągu drogi powiatowej nr 0686T w m. Ciszyca Górna” </t>
  </si>
  <si>
    <t xml:space="preserve">Wykonanie dokumentacji projektowej dla zadania pn. „Budowa przejść dla pieszych na skrzyżowaniu dróg powiatowych nr 0686T i 0763T w m. Ciszyca Górna” </t>
  </si>
  <si>
    <t>33.</t>
  </si>
  <si>
    <t>34.</t>
  </si>
  <si>
    <t>Ogółem:</t>
  </si>
  <si>
    <t>1 320 296,00</t>
  </si>
  <si>
    <t>Zakup i montaż altany z drewna na potrzeby wypoczynku niepełnosprawnych mieszkańców</t>
  </si>
  <si>
    <t xml:space="preserve">A. 62 208,00    
B.
C.
D. </t>
  </si>
  <si>
    <t>Realizacja zadań w ramach nieodpłatnej pomocy prawnej</t>
  </si>
  <si>
    <t>Organizacja pożytku publicznego</t>
  </si>
  <si>
    <t>II. Dotacje dla jednostek spoza sektora finansów publicznych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</si>
  <si>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</si>
  <si>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</si>
  <si>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</si>
  <si>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</si>
  <si>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Rehabilitacja zawodowa i społeczna osób niepełnosprawnych</t>
  </si>
  <si>
    <t>Powiat Sandomierz (WTZ Piotrowice i Śmiechowice)</t>
  </si>
  <si>
    <t>I. Dotacje dla jednostek sektora finansów publicznych</t>
  </si>
  <si>
    <t>Kwota dotacji</t>
  </si>
  <si>
    <t>Zakres</t>
  </si>
  <si>
    <t>Nazwa jednostki otrzymującej dotacje</t>
  </si>
  <si>
    <t>Dotacje celowe w 2022 roku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</si>
  <si>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</si>
  <si>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</si>
  <si>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</si>
  <si>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</si>
  <si>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</si>
  <si>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</si>
  <si>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</si>
  <si>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2330</t>
  </si>
  <si>
    <t>Lokalny transport zbiorowy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</si>
  <si>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</si>
  <si>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</si>
  <si>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</si>
  <si>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</si>
  <si>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</si>
  <si>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</si>
  <si>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</si>
  <si>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2022 r.</t>
  </si>
  <si>
    <t>Powiat Ostrowiec Św. (WTZ Miłkowska Karczma)</t>
  </si>
  <si>
    <t>Projekt ,,Poprawa dostępności usług dla osób ze szczególnymi potrzebami w tym osób z niepełnosprawnościami w Starostwie Powiatowym w Opatowie''</t>
  </si>
  <si>
    <t>Przebudowa pomieszczeń Działu Rehabilitacji na poziomie 0 w Bloku A Szpitala Św. Leona (2021-2023)</t>
  </si>
  <si>
    <t>Przebudowa układu pomieszczeń budynku Starostwa Powiatowego w Opatowie oraz dostosowanie budynku do przepisów przeciwpożarowych (2020-2022)</t>
  </si>
  <si>
    <t>758</t>
  </si>
  <si>
    <t>Różne rozliczenia</t>
  </si>
  <si>
    <t>146 487,00</t>
  </si>
  <si>
    <t>80115</t>
  </si>
  <si>
    <t>Technika</t>
  </si>
  <si>
    <t>85333</t>
  </si>
  <si>
    <t>Powiatowe urzędy pracy</t>
  </si>
  <si>
    <t>2690</t>
  </si>
  <si>
    <t>Środki z Funduszu Pracy otrzymane na realizację zadań wynikających z odrębnych ustaw</t>
  </si>
  <si>
    <t>754</t>
  </si>
  <si>
    <t>Bezpieczeństwo publiczne i ochrona przeciwpożarowa</t>
  </si>
  <si>
    <t>80102</t>
  </si>
  <si>
    <t>Szkoły podstawowe specjalne</t>
  </si>
  <si>
    <t>80105</t>
  </si>
  <si>
    <t>Przedszkola specjalne</t>
  </si>
  <si>
    <t>80134</t>
  </si>
  <si>
    <t>Szkoły zawodowe specjalne</t>
  </si>
  <si>
    <t>85311</t>
  </si>
  <si>
    <t>35.</t>
  </si>
  <si>
    <t>Specjalny Ośrodek Szkolno - Wychowawczy - Centrum Autyzmu i Całościowych Zaburzeń Rozwojowych w Niemienicach</t>
  </si>
  <si>
    <t>Program kompleksowego wsparcia dla rodzin ,,Za życiem'' (2022-2026)</t>
  </si>
  <si>
    <t xml:space="preserve">A. 188 100,00     
B.
C.
D. </t>
  </si>
  <si>
    <t>Opracowanie dokumentacji projektowej dla zadania ,,Dokończenie budowy w Szpitalu św. Leona w Opatowie bud. A wraz z dostosowaniem budynku do przepisów przeciwpożarowych'' (2020-2022)</t>
  </si>
  <si>
    <t>Zespół Szkół w Ożarowie</t>
  </si>
  <si>
    <t>Zespół Szkół Nr 2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</si>
  <si>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</si>
  <si>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</si>
  <si>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</si>
  <si>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</si>
  <si>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</si>
  <si>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i wydatki nimi finansowane w 2022 roku</t>
  </si>
  <si>
    <t>75045</t>
  </si>
  <si>
    <t>Kwalifikacja wojskowa</t>
  </si>
  <si>
    <t>85410</t>
  </si>
  <si>
    <t>Internaty i bursy szkolne</t>
  </si>
  <si>
    <t>85510</t>
  </si>
  <si>
    <t>Działalność placówek opiekuńczo-wychowawczych</t>
  </si>
  <si>
    <t>2170</t>
  </si>
  <si>
    <t>Środki otrzymane z państwowych funduszy celowych na realizację zadań bieżących jednostek sektora finansów publicznych</t>
  </si>
  <si>
    <t>1 112,00</t>
  </si>
  <si>
    <t>52 329 954,00</t>
  </si>
  <si>
    <t>75814</t>
  </si>
  <si>
    <t>Różne rozliczenia finansowe</t>
  </si>
  <si>
    <t>161 248,00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</si>
  <si>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</si>
  <si>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</si>
  <si>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453 645,00</t>
  </si>
  <si>
    <t>26 401 778,00</t>
  </si>
  <si>
    <t>24 958 473,00</t>
  </si>
  <si>
    <t>1 511 529,50</t>
  </si>
  <si>
    <t>371 990,00</t>
  </si>
  <si>
    <t>680 819,00</t>
  </si>
  <si>
    <t>648 006,00</t>
  </si>
  <si>
    <t>105 000,00</t>
  </si>
  <si>
    <t>536 906,00</t>
  </si>
  <si>
    <t>11 733,00</t>
  </si>
  <si>
    <t>21 080,00</t>
  </si>
  <si>
    <t>5 244 475,00</t>
  </si>
  <si>
    <t>4 919 832,00</t>
  </si>
  <si>
    <t>338 460,00</t>
  </si>
  <si>
    <t>109 215 071,50</t>
  </si>
  <si>
    <t>Budowa Świętokrzyskiego Centrum Przedsiębiorczości Rolniczej (2020-2024)</t>
  </si>
  <si>
    <t>75411</t>
  </si>
  <si>
    <t>Komendy powiatowe Państwowej Straży Pożarnej</t>
  </si>
  <si>
    <t>2 009 509,00</t>
  </si>
  <si>
    <t>111 224 580,50</t>
  </si>
  <si>
    <t xml:space="preserve">A. 159 937,00   
B.
C.
D. </t>
  </si>
  <si>
    <t>Modernizacja ewidencji gruntów i budynków dla obrębów Kornacice i Lipowa gm. Opatów w ramach projektu ,,Polska Cyfrowa'' (2022-2023)</t>
  </si>
  <si>
    <t xml:space="preserve">A. 1 042 119
B.
C. 
D. </t>
  </si>
  <si>
    <t xml:space="preserve">A. 719 563
B.
C. 
D. </t>
  </si>
  <si>
    <t>Rolnictwo i łowiectwo</t>
  </si>
  <si>
    <t>45 000,00</t>
  </si>
  <si>
    <t>-40 000,00</t>
  </si>
  <si>
    <t>5 000,00</t>
  </si>
  <si>
    <t>Prace geodezyjno-urządzeniowe na potrzeby rolnictwa</t>
  </si>
  <si>
    <t>2110</t>
  </si>
  <si>
    <t>Dotacja celowa otrzymana z budżetu państwa na zadania bieżące z zakresu administracji rządowej oraz inne zadania zlecone ustawami realizowane przez powiat</t>
  </si>
  <si>
    <t>5 159 375,00</t>
  </si>
  <si>
    <t>30 000,00</t>
  </si>
  <si>
    <t>5 189 375,00</t>
  </si>
  <si>
    <t>4 784,00</t>
  </si>
  <si>
    <t>52 334 738,00</t>
  </si>
  <si>
    <t>166 032,00</t>
  </si>
  <si>
    <t>5 896,00</t>
  </si>
  <si>
    <t>78 260,00</t>
  </si>
  <si>
    <t>531 905,00</t>
  </si>
  <si>
    <t>56 911,00</t>
  </si>
  <si>
    <t>135 171,00</t>
  </si>
  <si>
    <t>104 000,00</t>
  </si>
  <si>
    <t>26 505 778,00</t>
  </si>
  <si>
    <t>25 062 473,00</t>
  </si>
  <si>
    <t>202 640,00</t>
  </si>
  <si>
    <t>1 714 169,50</t>
  </si>
  <si>
    <t>574 630,00</t>
  </si>
  <si>
    <t>0620</t>
  </si>
  <si>
    <t>Wpływy z opłat za zezwolenia, akredytacje oraz opłaty ewidencyjne, w tym opłaty za częstotliwości</t>
  </si>
  <si>
    <t>885,00</t>
  </si>
  <si>
    <t>0690</t>
  </si>
  <si>
    <t>Wpływy z różnych opłat</t>
  </si>
  <si>
    <t>1 755,00</t>
  </si>
  <si>
    <t>200 000,00</t>
  </si>
  <si>
    <t>571 990,00</t>
  </si>
  <si>
    <t>170 969,00</t>
  </si>
  <si>
    <t>851 788,00</t>
  </si>
  <si>
    <t>88 746,00</t>
  </si>
  <si>
    <t>736 752,00</t>
  </si>
  <si>
    <t>4 000,00</t>
  </si>
  <si>
    <t>109 000,00</t>
  </si>
  <si>
    <t>84 746,00</t>
  </si>
  <si>
    <t>621 652,00</t>
  </si>
  <si>
    <t>13 547,00</t>
  </si>
  <si>
    <t>25 280,00</t>
  </si>
  <si>
    <t>68 676,00</t>
  </si>
  <si>
    <t>89 756,00</t>
  </si>
  <si>
    <t>19 360,00</t>
  </si>
  <si>
    <t>5 263 835,00</t>
  </si>
  <si>
    <t>4 939 192,00</t>
  </si>
  <si>
    <t>357 820,00</t>
  </si>
  <si>
    <t>610 013,00</t>
  </si>
  <si>
    <t>109 785 084,50</t>
  </si>
  <si>
    <t>840 000,00</t>
  </si>
  <si>
    <t>1 761 682,00</t>
  </si>
  <si>
    <t>2 601 682,00</t>
  </si>
  <si>
    <t>6350</t>
  </si>
  <si>
    <t>Środki otrzymane z państwowych funduszy celowych na finansowanie lub dofinansowanie kosztów realizacji inwestycji i zakupów inwestycyjnych jednostek sektora finansów publicznych</t>
  </si>
  <si>
    <t>3 771 191,00</t>
  </si>
  <si>
    <t>2 371 695,00</t>
  </si>
  <si>
    <t>113 556 275,50</t>
  </si>
  <si>
    <t>80117</t>
  </si>
  <si>
    <t>Branżowe szkoły I i II stopnia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</si>
  <si>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</si>
  <si>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</si>
  <si>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</si>
  <si>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</si>
  <si>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85321</t>
  </si>
  <si>
    <t>Zespoły do spraw orzekania o niepełnosprawności</t>
  </si>
  <si>
    <t>Gospodarka mieszkaniowa</t>
  </si>
  <si>
    <t>70005</t>
  </si>
  <si>
    <t>Gospodarka gruntami i nieruchomościami</t>
  </si>
  <si>
    <t>85508</t>
  </si>
  <si>
    <t>Rodziny zastępcze</t>
  </si>
  <si>
    <t>Załącznik Nr 1                                                                                                          do uchwały Rady Powiatu w Opatowie Nr LXII.41.2022                                                                           z dnia 20 czerwca 2022 r.</t>
  </si>
  <si>
    <t xml:space="preserve">                          Załącznik Nr 2                                                                                                      do uchwały Rady Powiatu w Opatowie Nr LXII.41.2022                                                z dnia 20 czerwca 2022 r.</t>
  </si>
  <si>
    <t xml:space="preserve">Załącznik Nr 3                                                                                                       do uchwały Rady Powiatu w Opatowie Nr LXII.41.2022                                                 z dnia 20 czerwca 2022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</si>
</sst>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10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sz val="7"/>
      <color indexed="8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0"/>
      <name val="Times New Roman"/>
      <family val="1"/>
    </font>
    <font>
      <sz val="8"/>
      <name val="Czcionka tekstu podstawowego"/>
      <family val="2"/>
    </font>
    <font>
      <sz val="5"/>
      <color indexed="8"/>
      <name val="Arial"/>
      <family val="2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2"/>
      <color indexed="8"/>
      <name val="Arial"/>
      <family val="2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6"/>
      <color rgb="FF000000"/>
      <name val="Arial"/>
      <family val="2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9" fillId="27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5" fillId="32" borderId="0" applyNumberFormat="0" applyBorder="0" applyAlignment="0" applyProtection="0"/>
  </cellStyleXfs>
  <cellXfs count="29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3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96" fillId="0" borderId="0" xfId="51" applyFont="1">
      <alignment/>
      <protection/>
    </xf>
    <xf numFmtId="49" fontId="21" fillId="35" borderId="11" xfId="51" applyNumberFormat="1" applyFont="1" applyFill="1" applyBorder="1" applyAlignment="1">
      <alignment horizontal="center" vertical="center" wrapText="1"/>
      <protection/>
    </xf>
    <xf numFmtId="165" fontId="10" fillId="35" borderId="11" xfId="51" applyNumberFormat="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vertical="center" wrapText="1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49" fontId="23" fillId="35" borderId="11" xfId="51" applyNumberFormat="1" applyFont="1" applyFill="1" applyBorder="1" applyAlignment="1">
      <alignment vertical="center" wrapText="1"/>
      <protection/>
    </xf>
    <xf numFmtId="165" fontId="23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vertical="center" wrapText="1"/>
      <protection/>
    </xf>
    <xf numFmtId="0" fontId="23" fillId="35" borderId="11" xfId="51" applyFont="1" applyFill="1" applyBorder="1" applyAlignment="1">
      <alignment vertical="center" wrapText="1"/>
      <protection/>
    </xf>
    <xf numFmtId="0" fontId="23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35" borderId="11" xfId="51" applyFont="1" applyFill="1" applyBorder="1" applyAlignment="1">
      <alignment horizontal="center" vertical="center" wrapText="1"/>
      <protection/>
    </xf>
    <xf numFmtId="164" fontId="25" fillId="35" borderId="11" xfId="51" applyNumberFormat="1" applyFont="1" applyFill="1" applyBorder="1" applyAlignment="1">
      <alignment vertical="center"/>
      <protection/>
    </xf>
    <xf numFmtId="0" fontId="25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vertical="center" wrapText="1"/>
      <protection/>
    </xf>
    <xf numFmtId="0" fontId="13" fillId="0" borderId="11" xfId="51" applyFont="1" applyBorder="1" applyAlignment="1">
      <alignment horizontal="left" vertical="center"/>
      <protection/>
    </xf>
    <xf numFmtId="0" fontId="12" fillId="0" borderId="11" xfId="51" applyFont="1" applyBorder="1" applyAlignment="1">
      <alignment vertical="center"/>
      <protection/>
    </xf>
    <xf numFmtId="49" fontId="13" fillId="0" borderId="11" xfId="51" applyNumberFormat="1" applyFont="1" applyBorder="1" applyAlignment="1">
      <alignment horizontal="left" vertical="center"/>
      <protection/>
    </xf>
    <xf numFmtId="0" fontId="26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vertical="center" wrapText="1"/>
      <protection/>
    </xf>
    <xf numFmtId="0" fontId="13" fillId="0" borderId="11" xfId="51" applyFont="1" applyBorder="1" applyAlignment="1">
      <alignment vertical="center"/>
      <protection/>
    </xf>
    <xf numFmtId="164" fontId="26" fillId="35" borderId="11" xfId="51" applyNumberFormat="1" applyFont="1" applyFill="1" applyBorder="1" applyAlignment="1">
      <alignment vertical="center"/>
      <protection/>
    </xf>
    <xf numFmtId="0" fontId="25" fillId="0" borderId="11" xfId="51" applyFont="1" applyBorder="1" applyAlignment="1">
      <alignment horizontal="center" vertical="center"/>
      <protection/>
    </xf>
    <xf numFmtId="49" fontId="13" fillId="0" borderId="11" xfId="51" applyNumberFormat="1" applyFont="1" applyBorder="1" applyAlignment="1">
      <alignment horizontal="left" vertical="center"/>
      <protection/>
    </xf>
    <xf numFmtId="0" fontId="26" fillId="0" borderId="11" xfId="51" applyFont="1" applyBorder="1" applyAlignment="1">
      <alignment horizontal="center" vertical="center" wrapText="1"/>
      <protection/>
    </xf>
    <xf numFmtId="49" fontId="13" fillId="0" borderId="11" xfId="51" applyNumberFormat="1" applyFont="1" applyBorder="1" applyAlignment="1">
      <alignment horizontal="left" vertical="center" wrapText="1"/>
      <protection/>
    </xf>
    <xf numFmtId="0" fontId="25" fillId="0" borderId="11" xfId="51" applyFont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vertical="center"/>
      <protection/>
    </xf>
    <xf numFmtId="0" fontId="29" fillId="0" borderId="0" xfId="51" applyFont="1">
      <alignment/>
      <protection/>
    </xf>
    <xf numFmtId="0" fontId="30" fillId="35" borderId="0" xfId="51" applyFont="1" applyFill="1" applyAlignment="1">
      <alignment horizontal="right" vertical="top"/>
      <protection/>
    </xf>
    <xf numFmtId="0" fontId="31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3" fillId="0" borderId="0" xfId="51" applyNumberFormat="1" applyFont="1" applyAlignment="1">
      <alignment vertical="center"/>
      <protection/>
    </xf>
    <xf numFmtId="0" fontId="10" fillId="35" borderId="11" xfId="51" applyFont="1" applyFill="1" applyBorder="1" applyAlignment="1">
      <alignment horizontal="center" vertical="center"/>
      <protection/>
    </xf>
    <xf numFmtId="164" fontId="10" fillId="35" borderId="11" xfId="51" applyNumberFormat="1" applyFont="1" applyFill="1" applyBorder="1" applyAlignment="1">
      <alignment vertical="center"/>
      <protection/>
    </xf>
    <xf numFmtId="164" fontId="24" fillId="35" borderId="11" xfId="51" applyNumberFormat="1" applyFont="1" applyFill="1" applyBorder="1" applyAlignment="1">
      <alignment horizontal="left" vertical="center" wrapText="1"/>
      <protection/>
    </xf>
    <xf numFmtId="164" fontId="24" fillId="35" borderId="11" xfId="51" applyNumberFormat="1" applyFont="1" applyFill="1" applyBorder="1" applyAlignment="1">
      <alignment vertical="center" wrapText="1"/>
      <protection/>
    </xf>
    <xf numFmtId="0" fontId="24" fillId="35" borderId="11" xfId="51" applyFont="1" applyFill="1" applyBorder="1" applyAlignment="1">
      <alignment vertical="center" wrapText="1"/>
      <protection/>
    </xf>
    <xf numFmtId="164" fontId="24" fillId="35" borderId="11" xfId="51" applyNumberFormat="1" applyFont="1" applyFill="1" applyBorder="1" applyAlignment="1">
      <alignment vertical="center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12" fillId="35" borderId="11" xfId="51" applyFont="1" applyFill="1" applyBorder="1" applyAlignment="1">
      <alignment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3" fontId="13" fillId="35" borderId="0" xfId="51" applyNumberFormat="1" applyFont="1" applyFill="1" applyAlignment="1">
      <alignment vertical="center" wrapText="1"/>
      <protection/>
    </xf>
    <xf numFmtId="165" fontId="13" fillId="35" borderId="0" xfId="51" applyNumberFormat="1" applyFont="1" applyFill="1" applyAlignment="1">
      <alignment vertical="center" wrapText="1"/>
      <protection/>
    </xf>
    <xf numFmtId="0" fontId="7" fillId="35" borderId="12" xfId="51" applyFont="1" applyFill="1" applyBorder="1" applyAlignment="1">
      <alignment horizontal="center" vertical="center" wrapText="1"/>
      <protection/>
    </xf>
    <xf numFmtId="164" fontId="23" fillId="35" borderId="11" xfId="51" applyNumberFormat="1" applyFont="1" applyFill="1" applyBorder="1" applyAlignment="1">
      <alignment vertical="center" wrapText="1"/>
      <protection/>
    </xf>
    <xf numFmtId="164" fontId="23" fillId="35" borderId="11" xfId="51" applyNumberFormat="1" applyFont="1" applyFill="1" applyBorder="1" applyAlignment="1">
      <alignment horizontal="center" vertical="center" wrapText="1"/>
      <protection/>
    </xf>
    <xf numFmtId="164" fontId="24" fillId="35" borderId="13" xfId="51" applyNumberFormat="1" applyFont="1" applyFill="1" applyBorder="1" applyAlignment="1">
      <alignment horizontal="left" vertical="center" wrapText="1"/>
      <protection/>
    </xf>
    <xf numFmtId="164" fontId="24" fillId="35" borderId="14" xfId="51" applyNumberFormat="1" applyFont="1" applyFill="1" applyBorder="1" applyAlignment="1">
      <alignment horizontal="left" vertical="center" wrapText="1"/>
      <protection/>
    </xf>
    <xf numFmtId="165" fontId="23" fillId="35" borderId="12" xfId="51" applyNumberFormat="1" applyFont="1" applyFill="1" applyBorder="1" applyAlignment="1">
      <alignment horizontal="center" vertical="center" wrapText="1"/>
      <protection/>
    </xf>
    <xf numFmtId="0" fontId="12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13" fillId="35" borderId="0" xfId="51" applyFont="1" applyFill="1" applyAlignment="1">
      <alignment vertical="center" wrapText="1"/>
      <protection/>
    </xf>
    <xf numFmtId="0" fontId="7" fillId="35" borderId="15" xfId="51" applyFont="1" applyFill="1" applyBorder="1" applyAlignment="1">
      <alignment horizontal="center" vertical="center" wrapText="1"/>
      <protection/>
    </xf>
    <xf numFmtId="165" fontId="23" fillId="35" borderId="15" xfId="51" applyNumberFormat="1" applyFont="1" applyFill="1" applyBorder="1" applyAlignment="1">
      <alignment horizontal="center" vertical="center" wrapText="1"/>
      <protection/>
    </xf>
    <xf numFmtId="165" fontId="23" fillId="35" borderId="16" xfId="51" applyNumberFormat="1" applyFont="1" applyFill="1" applyBorder="1" applyAlignment="1">
      <alignment horizontal="center" vertical="center" wrapText="1"/>
      <protection/>
    </xf>
    <xf numFmtId="164" fontId="4" fillId="0" borderId="0" xfId="51" applyNumberFormat="1" applyAlignment="1">
      <alignment vertical="center"/>
      <protection/>
    </xf>
    <xf numFmtId="0" fontId="96" fillId="0" borderId="0" xfId="51" applyFont="1" applyAlignment="1">
      <alignment vertical="center"/>
      <protection/>
    </xf>
    <xf numFmtId="0" fontId="4" fillId="0" borderId="0" xfId="5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33" fillId="35" borderId="11" xfId="51" applyFont="1" applyFill="1" applyBorder="1" applyAlignment="1">
      <alignment horizontal="center" vertical="center" wrapText="1"/>
      <protection/>
    </xf>
    <xf numFmtId="0" fontId="18" fillId="35" borderId="11" xfId="51" applyFont="1" applyFill="1" applyBorder="1" applyAlignment="1">
      <alignment horizontal="center" vertical="center"/>
      <protection/>
    </xf>
    <xf numFmtId="0" fontId="34" fillId="35" borderId="11" xfId="51" applyFont="1" applyFill="1" applyBorder="1" applyAlignment="1">
      <alignment horizontal="center" vertical="center" wrapText="1"/>
      <protection/>
    </xf>
    <xf numFmtId="164" fontId="13" fillId="0" borderId="0" xfId="51" applyNumberFormat="1" applyFont="1">
      <alignment/>
      <protection/>
    </xf>
    <xf numFmtId="0" fontId="35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49" fontId="18" fillId="35" borderId="11" xfId="51" applyNumberFormat="1" applyFont="1" applyFill="1" applyBorder="1" applyAlignment="1">
      <alignment horizontal="center" vertical="center" wrapText="1"/>
      <protection/>
    </xf>
    <xf numFmtId="49" fontId="34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0" fontId="36" fillId="0" borderId="15" xfId="51" applyFont="1" applyBorder="1" applyAlignment="1">
      <alignment horizontal="center" vertical="center" wrapText="1"/>
      <protection/>
    </xf>
    <xf numFmtId="0" fontId="37" fillId="0" borderId="11" xfId="51" applyFont="1" applyBorder="1" applyAlignment="1">
      <alignment horizontal="center" vertical="center" wrapText="1"/>
      <protection/>
    </xf>
    <xf numFmtId="0" fontId="37" fillId="0" borderId="16" xfId="51" applyFont="1" applyBorder="1" applyAlignment="1">
      <alignment horizontal="center" vertical="center" wrapText="1"/>
      <protection/>
    </xf>
    <xf numFmtId="0" fontId="37" fillId="0" borderId="13" xfId="51" applyFont="1" applyBorder="1" applyAlignment="1">
      <alignment horizontal="center" vertical="center" wrapText="1"/>
      <protection/>
    </xf>
    <xf numFmtId="0" fontId="38" fillId="0" borderId="0" xfId="51" applyFont="1" applyAlignment="1">
      <alignment horizontal="center"/>
      <protection/>
    </xf>
    <xf numFmtId="0" fontId="33" fillId="0" borderId="0" xfId="51" applyFont="1">
      <alignment/>
      <protection/>
    </xf>
    <xf numFmtId="0" fontId="33" fillId="0" borderId="0" xfId="51" applyFont="1" applyAlignment="1">
      <alignment vertical="center"/>
      <protection/>
    </xf>
    <xf numFmtId="0" fontId="33" fillId="0" borderId="0" xfId="51" applyFont="1" applyAlignment="1">
      <alignment horizontal="center" vertical="center"/>
      <protection/>
    </xf>
    <xf numFmtId="0" fontId="39" fillId="0" borderId="0" xfId="51" applyFont="1" applyAlignment="1">
      <alignment horizontal="center" vertical="center"/>
      <protection/>
    </xf>
    <xf numFmtId="0" fontId="15" fillId="0" borderId="0" xfId="51" applyFont="1" applyAlignment="1">
      <alignment vertical="center" wrapText="1"/>
      <protection/>
    </xf>
    <xf numFmtId="0" fontId="40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6" xfId="51" applyFont="1" applyBorder="1" applyAlignment="1">
      <alignment horizontal="center" vertical="center" wrapText="1"/>
      <protection/>
    </xf>
    <xf numFmtId="170" fontId="18" fillId="0" borderId="11" xfId="51" applyNumberFormat="1" applyFont="1" applyBorder="1" applyAlignment="1">
      <alignment vertical="center"/>
      <protection/>
    </xf>
    <xf numFmtId="170" fontId="6" fillId="35" borderId="11" xfId="51" applyNumberFormat="1" applyFont="1" applyFill="1" applyBorder="1" applyAlignment="1">
      <alignment vertical="center"/>
      <protection/>
    </xf>
    <xf numFmtId="170" fontId="6" fillId="35" borderId="11" xfId="51" applyNumberFormat="1" applyFont="1" applyFill="1" applyBorder="1" applyAlignment="1">
      <alignment vertical="center" wrapText="1"/>
      <protection/>
    </xf>
    <xf numFmtId="170" fontId="18" fillId="35" borderId="11" xfId="51" applyNumberFormat="1" applyFont="1" applyFill="1" applyBorder="1" applyAlignment="1">
      <alignment vertical="center"/>
      <protection/>
    </xf>
    <xf numFmtId="170" fontId="18" fillId="35" borderId="11" xfId="51" applyNumberFormat="1" applyFont="1" applyFill="1" applyBorder="1" applyAlignment="1">
      <alignment vertical="center" wrapText="1"/>
      <protection/>
    </xf>
    <xf numFmtId="164" fontId="31" fillId="0" borderId="11" xfId="51" applyNumberFormat="1" applyFont="1" applyBorder="1" applyAlignment="1">
      <alignment horizontal="right" vertical="center" wrapText="1"/>
      <protection/>
    </xf>
    <xf numFmtId="0" fontId="4" fillId="0" borderId="11" xfId="51" applyBorder="1" applyAlignment="1">
      <alignment vertical="center"/>
      <protection/>
    </xf>
    <xf numFmtId="164" fontId="4" fillId="0" borderId="11" xfId="51" applyNumberFormat="1" applyBorder="1" applyAlignment="1">
      <alignment horizontal="right" vertical="center" wrapText="1"/>
      <protection/>
    </xf>
    <xf numFmtId="0" fontId="4" fillId="0" borderId="11" xfId="51" applyBorder="1" applyAlignment="1">
      <alignment horizontal="left" vertical="center" wrapText="1"/>
      <protection/>
    </xf>
    <xf numFmtId="0" fontId="4" fillId="0" borderId="11" xfId="51" applyBorder="1" applyAlignment="1">
      <alignment horizontal="center" vertical="center" wrapText="1"/>
      <protection/>
    </xf>
    <xf numFmtId="3" fontId="31" fillId="0" borderId="12" xfId="51" applyNumberFormat="1" applyFont="1" applyBorder="1" applyAlignment="1">
      <alignment horizontal="right" vertical="center" wrapText="1"/>
      <protection/>
    </xf>
    <xf numFmtId="164" fontId="4" fillId="0" borderId="11" xfId="51" applyNumberFormat="1" applyFont="1" applyBorder="1" applyAlignment="1">
      <alignment horizontal="right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164" fontId="8" fillId="0" borderId="12" xfId="51" applyNumberFormat="1" applyFont="1" applyBorder="1" applyAlignment="1">
      <alignment horizontal="right" vertical="center" wrapText="1"/>
      <protection/>
    </xf>
    <xf numFmtId="0" fontId="14" fillId="0" borderId="11" xfId="51" applyFont="1" applyBorder="1" applyAlignment="1">
      <alignment horizontal="center" vertical="center"/>
      <protection/>
    </xf>
    <xf numFmtId="0" fontId="43" fillId="0" borderId="11" xfId="51" applyFont="1" applyBorder="1" applyAlignment="1">
      <alignment horizontal="center" vertical="center" wrapText="1"/>
      <protection/>
    </xf>
    <xf numFmtId="0" fontId="43" fillId="0" borderId="11" xfId="51" applyFont="1" applyBorder="1" applyAlignment="1">
      <alignment horizontal="center" vertical="center"/>
      <protection/>
    </xf>
    <xf numFmtId="0" fontId="13" fillId="0" borderId="0" xfId="51" applyFont="1" applyAlignment="1">
      <alignment horizontal="right" vertical="center"/>
      <protection/>
    </xf>
    <xf numFmtId="0" fontId="97" fillId="0" borderId="0" xfId="51" applyFont="1">
      <alignment/>
      <protection/>
    </xf>
    <xf numFmtId="0" fontId="97" fillId="0" borderId="0" xfId="51" applyFont="1" applyAlignment="1">
      <alignment vertical="center"/>
      <protection/>
    </xf>
    <xf numFmtId="164" fontId="97" fillId="0" borderId="0" xfId="51" applyNumberFormat="1" applyFont="1" applyAlignment="1">
      <alignment vertical="center"/>
      <protection/>
    </xf>
    <xf numFmtId="164" fontId="33" fillId="0" borderId="0" xfId="51" applyNumberFormat="1" applyFont="1" applyAlignment="1">
      <alignment vertical="center"/>
      <protection/>
    </xf>
    <xf numFmtId="164" fontId="44" fillId="0" borderId="11" xfId="51" applyNumberFormat="1" applyFont="1" applyBorder="1" applyAlignment="1">
      <alignment horizontal="center" vertical="center" wrapText="1"/>
      <protection/>
    </xf>
    <xf numFmtId="164" fontId="33" fillId="0" borderId="11" xfId="51" applyNumberFormat="1" applyFont="1" applyBorder="1" applyAlignment="1">
      <alignment horizontal="right" vertical="center"/>
      <protection/>
    </xf>
    <xf numFmtId="164" fontId="33" fillId="0" borderId="11" xfId="51" applyNumberFormat="1" applyFont="1" applyBorder="1" applyAlignment="1">
      <alignment horizontal="center" vertical="center" wrapText="1"/>
      <protection/>
    </xf>
    <xf numFmtId="49" fontId="6" fillId="0" borderId="11" xfId="51" applyNumberFormat="1" applyFont="1" applyBorder="1" applyAlignment="1">
      <alignment horizontal="center" vertical="center" wrapText="1"/>
      <protection/>
    </xf>
    <xf numFmtId="0" fontId="45" fillId="0" borderId="11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vertical="center" wrapText="1"/>
      <protection/>
    </xf>
    <xf numFmtId="0" fontId="97" fillId="0" borderId="0" xfId="51" applyFont="1" applyAlignment="1">
      <alignment horizontal="center" vertical="center"/>
      <protection/>
    </xf>
    <xf numFmtId="164" fontId="97" fillId="0" borderId="0" xfId="51" applyNumberFormat="1" applyFont="1">
      <alignment/>
      <protection/>
    </xf>
    <xf numFmtId="49" fontId="44" fillId="0" borderId="11" xfId="51" applyNumberFormat="1" applyFont="1" applyBorder="1" applyAlignment="1">
      <alignment horizontal="center" vertical="center" wrapText="1"/>
      <protection/>
    </xf>
    <xf numFmtId="0" fontId="36" fillId="0" borderId="16" xfId="51" applyFont="1" applyBorder="1" applyAlignment="1">
      <alignment horizontal="center" vertical="center" wrapText="1"/>
      <protection/>
    </xf>
    <xf numFmtId="0" fontId="98" fillId="0" borderId="0" xfId="51" applyFont="1">
      <alignment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0" fontId="6" fillId="35" borderId="11" xfId="51" applyFont="1" applyFill="1" applyBorder="1" applyAlignment="1">
      <alignment vertical="center" wrapText="1"/>
      <protection/>
    </xf>
    <xf numFmtId="0" fontId="45" fillId="35" borderId="11" xfId="51" applyFont="1" applyFill="1" applyBorder="1" applyAlignment="1">
      <alignment horizontal="center" vertical="center"/>
      <protection/>
    </xf>
    <xf numFmtId="164" fontId="33" fillId="35" borderId="11" xfId="51" applyNumberFormat="1" applyFont="1" applyFill="1" applyBorder="1" applyAlignment="1">
      <alignment horizontal="center" vertical="center" wrapText="1"/>
      <protection/>
    </xf>
    <xf numFmtId="0" fontId="40" fillId="35" borderId="11" xfId="0" applyNumberFormat="1" applyFont="1" applyFill="1" applyBorder="1" applyAlignment="1" applyProtection="1">
      <alignment horizontal="left" wrapText="1"/>
      <protection locked="0"/>
    </xf>
    <xf numFmtId="0" fontId="46" fillId="0" borderId="0" xfId="50" applyNumberFormat="1" applyFont="1" applyFill="1" applyBorder="1" applyAlignment="1" applyProtection="1">
      <alignment/>
      <protection locked="0"/>
    </xf>
    <xf numFmtId="1" fontId="46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46" fillId="0" borderId="0" xfId="50" applyNumberFormat="1" applyFont="1" applyFill="1" applyBorder="1" applyAlignment="1" applyProtection="1">
      <alignment horizontal="left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36" borderId="0" xfId="0" applyFont="1" applyFill="1" applyAlignment="1">
      <alignment horizontal="left" vertical="top" wrapText="1"/>
    </xf>
    <xf numFmtId="0" fontId="18" fillId="35" borderId="11" xfId="51" applyFont="1" applyFill="1" applyBorder="1" applyAlignment="1">
      <alignment horizontal="center" vertical="center" wrapText="1"/>
      <protection/>
    </xf>
    <xf numFmtId="0" fontId="31" fillId="0" borderId="0" xfId="51" applyFont="1">
      <alignment/>
      <protection/>
    </xf>
    <xf numFmtId="164" fontId="31" fillId="35" borderId="11" xfId="51" applyNumberFormat="1" applyFont="1" applyFill="1" applyBorder="1" applyAlignment="1">
      <alignment horizontal="center" vertical="center"/>
      <protection/>
    </xf>
    <xf numFmtId="164" fontId="31" fillId="35" borderId="11" xfId="51" applyNumberFormat="1" applyFont="1" applyFill="1" applyBorder="1" applyAlignment="1">
      <alignment vertical="center"/>
      <protection/>
    </xf>
    <xf numFmtId="0" fontId="31" fillId="35" borderId="11" xfId="51" applyFont="1" applyFill="1" applyBorder="1" applyAlignment="1">
      <alignment vertical="center"/>
      <protection/>
    </xf>
    <xf numFmtId="0" fontId="4" fillId="35" borderId="15" xfId="51" applyFill="1" applyBorder="1" applyAlignment="1">
      <alignment horizontal="center" vertical="center"/>
      <protection/>
    </xf>
    <xf numFmtId="0" fontId="4" fillId="35" borderId="15" xfId="51" applyFill="1" applyBorder="1" applyAlignment="1">
      <alignment vertical="center" wrapText="1"/>
      <protection/>
    </xf>
    <xf numFmtId="164" fontId="4" fillId="35" borderId="18" xfId="51" applyNumberFormat="1" applyFill="1" applyBorder="1" applyAlignment="1">
      <alignment horizontal="center" vertical="center"/>
      <protection/>
    </xf>
    <xf numFmtId="164" fontId="4" fillId="35" borderId="18" xfId="51" applyNumberFormat="1" applyFill="1" applyBorder="1" applyAlignment="1">
      <alignment vertical="center"/>
      <protection/>
    </xf>
    <xf numFmtId="0" fontId="4" fillId="35" borderId="18" xfId="51" applyFill="1" applyBorder="1" applyAlignment="1">
      <alignment horizontal="center" vertical="center"/>
      <protection/>
    </xf>
    <xf numFmtId="0" fontId="4" fillId="35" borderId="18" xfId="51" applyFill="1" applyBorder="1" applyAlignment="1">
      <alignment vertical="center" wrapText="1"/>
      <protection/>
    </xf>
    <xf numFmtId="0" fontId="44" fillId="35" borderId="11" xfId="51" applyFont="1" applyFill="1" applyBorder="1" applyAlignment="1">
      <alignment horizontal="center" vertical="center" wrapText="1"/>
      <protection/>
    </xf>
    <xf numFmtId="0" fontId="44" fillId="35" borderId="12" xfId="51" applyFont="1" applyFill="1" applyBorder="1" applyAlignment="1">
      <alignment horizontal="center" vertical="center" wrapText="1"/>
      <protection/>
    </xf>
    <xf numFmtId="0" fontId="44" fillId="35" borderId="11" xfId="51" applyFont="1" applyFill="1" applyBorder="1" applyAlignment="1">
      <alignment horizontal="center" vertical="center"/>
      <protection/>
    </xf>
    <xf numFmtId="0" fontId="13" fillId="0" borderId="0" xfId="51" applyFont="1" applyAlignment="1">
      <alignment horizontal="right" vertical="center"/>
      <protection/>
    </xf>
    <xf numFmtId="164" fontId="14" fillId="35" borderId="11" xfId="51" applyNumberFormat="1" applyFont="1" applyFill="1" applyBorder="1" applyAlignment="1">
      <alignment horizontal="left"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3" fontId="5" fillId="35" borderId="11" xfId="51" applyNumberFormat="1" applyFont="1" applyFill="1" applyBorder="1" applyAlignment="1">
      <alignment vertical="center"/>
      <protection/>
    </xf>
    <xf numFmtId="39" fontId="99" fillId="36" borderId="19" xfId="0" applyNumberFormat="1" applyFont="1" applyFill="1" applyBorder="1" applyAlignment="1">
      <alignment horizontal="left" vertical="center" wrapText="1"/>
    </xf>
    <xf numFmtId="0" fontId="100" fillId="36" borderId="19" xfId="0" applyFont="1" applyFill="1" applyBorder="1" applyAlignment="1">
      <alignment horizontal="center" vertical="center" wrapText="1"/>
    </xf>
    <xf numFmtId="0" fontId="99" fillId="36" borderId="19" xfId="0" applyFont="1" applyFill="1" applyBorder="1" applyAlignment="1">
      <alignment horizontal="center" vertical="center" wrapText="1"/>
    </xf>
    <xf numFmtId="39" fontId="101" fillId="36" borderId="19" xfId="0" applyNumberFormat="1" applyFont="1" applyFill="1" applyBorder="1" applyAlignment="1">
      <alignment horizontal="left" vertical="center" wrapText="1"/>
    </xf>
    <xf numFmtId="0" fontId="24" fillId="35" borderId="14" xfId="51" applyFont="1" applyFill="1" applyBorder="1" applyAlignment="1">
      <alignment horizontal="left" vertical="center" wrapText="1"/>
      <protection/>
    </xf>
    <xf numFmtId="0" fontId="24" fillId="35" borderId="13" xfId="51" applyFont="1" applyFill="1" applyBorder="1" applyAlignment="1">
      <alignment horizontal="left" vertical="center" wrapText="1"/>
      <protection/>
    </xf>
    <xf numFmtId="165" fontId="23" fillId="35" borderId="14" xfId="51" applyNumberFormat="1" applyFont="1" applyFill="1" applyBorder="1" applyAlignment="1">
      <alignment horizontal="center" vertical="center" wrapText="1"/>
      <protection/>
    </xf>
    <xf numFmtId="165" fontId="23" fillId="35" borderId="13" xfId="51" applyNumberFormat="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164" fontId="10" fillId="35" borderId="11" xfId="51" applyNumberFormat="1" applyFont="1" applyFill="1" applyBorder="1" applyAlignment="1">
      <alignment vertical="center" wrapText="1"/>
      <protection/>
    </xf>
    <xf numFmtId="164" fontId="26" fillId="35" borderId="11" xfId="51" applyNumberFormat="1" applyFont="1" applyFill="1" applyBorder="1" applyAlignment="1">
      <alignment horizontal="right" vertical="center"/>
      <protection/>
    </xf>
    <xf numFmtId="49" fontId="35" fillId="35" borderId="11" xfId="51" applyNumberFormat="1" applyFont="1" applyFill="1" applyBorder="1" applyAlignment="1">
      <alignment horizontal="center" vertical="center" wrapText="1"/>
      <protection/>
    </xf>
    <xf numFmtId="49" fontId="33" fillId="35" borderId="11" xfId="51" applyNumberFormat="1" applyFont="1" applyFill="1" applyBorder="1" applyAlignment="1">
      <alignment horizontal="center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164" fontId="4" fillId="35" borderId="11" xfId="51" applyNumberFormat="1" applyFont="1" applyFill="1" applyBorder="1" applyAlignment="1">
      <alignment horizontal="right" vertical="center" wrapText="1"/>
      <protection/>
    </xf>
    <xf numFmtId="164" fontId="4" fillId="35" borderId="15" xfId="51" applyNumberFormat="1" applyFill="1" applyBorder="1" applyAlignment="1">
      <alignment horizontal="center" vertical="center"/>
      <protection/>
    </xf>
    <xf numFmtId="164" fontId="4" fillId="35" borderId="15" xfId="51" applyNumberFormat="1" applyFill="1" applyBorder="1" applyAlignment="1">
      <alignment vertical="center"/>
      <protection/>
    </xf>
    <xf numFmtId="49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0" xfId="0" applyNumberFormat="1" applyFont="1" applyFill="1" applyAlignment="1" applyProtection="1">
      <alignment horizontal="center" vertical="center" wrapText="1"/>
      <protection locked="0"/>
    </xf>
    <xf numFmtId="49" fontId="5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0" fillId="36" borderId="19" xfId="0" applyFont="1" applyFill="1" applyBorder="1" applyAlignment="1">
      <alignment horizontal="left" vertical="center" wrapText="1"/>
    </xf>
    <xf numFmtId="39" fontId="99" fillId="36" borderId="19" xfId="0" applyNumberFormat="1" applyFont="1" applyFill="1" applyBorder="1" applyAlignment="1">
      <alignment horizontal="left" vertical="center" wrapText="1"/>
    </xf>
    <xf numFmtId="0" fontId="100" fillId="36" borderId="19" xfId="0" applyFont="1" applyFill="1" applyBorder="1" applyAlignment="1">
      <alignment horizontal="center" vertical="center" wrapText="1"/>
    </xf>
    <xf numFmtId="0" fontId="47" fillId="0" borderId="0" xfId="50" applyNumberFormat="1" applyFont="1" applyFill="1" applyBorder="1" applyAlignment="1" applyProtection="1">
      <alignment horizontal="right" wrapText="1"/>
      <protection locked="0"/>
    </xf>
    <xf numFmtId="0" fontId="51" fillId="33" borderId="0" xfId="50" applyFont="1" applyFill="1" applyAlignment="1" applyProtection="1">
      <alignment horizontal="center" vertical="center" wrapText="1" shrinkToFit="1"/>
      <protection locked="0"/>
    </xf>
    <xf numFmtId="0" fontId="99" fillId="36" borderId="19" xfId="0" applyFont="1" applyFill="1" applyBorder="1" applyAlignment="1">
      <alignment horizontal="center" vertical="center" wrapText="1"/>
    </xf>
    <xf numFmtId="39" fontId="101" fillId="36" borderId="19" xfId="0" applyNumberFormat="1" applyFont="1" applyFill="1" applyBorder="1" applyAlignment="1">
      <alignment horizontal="left" vertical="center" wrapText="1"/>
    </xf>
    <xf numFmtId="0" fontId="102" fillId="36" borderId="19" xfId="0" applyFont="1" applyFill="1" applyBorder="1" applyAlignment="1">
      <alignment horizontal="center" vertical="center" wrapText="1"/>
    </xf>
    <xf numFmtId="0" fontId="24" fillId="35" borderId="14" xfId="51" applyFont="1" applyFill="1" applyBorder="1" applyAlignment="1">
      <alignment horizontal="left" vertical="center" wrapText="1"/>
      <protection/>
    </xf>
    <xf numFmtId="0" fontId="24" fillId="35" borderId="13" xfId="51" applyFont="1" applyFill="1" applyBorder="1" applyAlignment="1">
      <alignment horizontal="left" vertical="center" wrapText="1"/>
      <protection/>
    </xf>
    <xf numFmtId="165" fontId="23" fillId="35" borderId="14" xfId="51" applyNumberFormat="1" applyFont="1" applyFill="1" applyBorder="1" applyAlignment="1">
      <alignment horizontal="center" vertical="center" wrapText="1"/>
      <protection/>
    </xf>
    <xf numFmtId="165" fontId="23" fillId="35" borderId="13" xfId="51" applyNumberFormat="1" applyFont="1" applyFill="1" applyBorder="1" applyAlignment="1">
      <alignment horizontal="center" vertical="center" wrapText="1"/>
      <protection/>
    </xf>
    <xf numFmtId="0" fontId="13" fillId="35" borderId="0" xfId="51" applyFont="1" applyFill="1" applyAlignment="1">
      <alignment vertical="center" wrapText="1"/>
      <protection/>
    </xf>
    <xf numFmtId="165" fontId="10" fillId="35" borderId="14" xfId="51" applyNumberFormat="1" applyFont="1" applyFill="1" applyBorder="1" applyAlignment="1">
      <alignment horizontal="right" vertical="center" wrapText="1"/>
      <protection/>
    </xf>
    <xf numFmtId="165" fontId="10" fillId="35" borderId="13" xfId="51" applyNumberFormat="1" applyFont="1" applyFill="1" applyBorder="1" applyAlignment="1">
      <alignment horizontal="right" vertical="center" wrapText="1"/>
      <protection/>
    </xf>
    <xf numFmtId="4" fontId="10" fillId="35" borderId="14" xfId="51" applyNumberFormat="1" applyFont="1" applyFill="1" applyBorder="1" applyAlignment="1">
      <alignment horizontal="right" vertical="center" wrapText="1"/>
      <protection/>
    </xf>
    <xf numFmtId="4" fontId="10" fillId="35" borderId="13" xfId="51" applyNumberFormat="1" applyFont="1" applyFill="1" applyBorder="1" applyAlignment="1">
      <alignment horizontal="right" vertical="center" wrapText="1"/>
      <protection/>
    </xf>
    <xf numFmtId="0" fontId="13" fillId="35" borderId="21" xfId="51" applyFont="1" applyFill="1" applyBorder="1" applyAlignment="1">
      <alignment horizontal="center" vertical="center" wrapText="1"/>
      <protection/>
    </xf>
    <xf numFmtId="0" fontId="22" fillId="35" borderId="14" xfId="51" applyFont="1" applyFill="1" applyBorder="1" applyAlignment="1">
      <alignment horizontal="center" vertical="center" wrapText="1"/>
      <protection/>
    </xf>
    <xf numFmtId="0" fontId="22" fillId="35" borderId="22" xfId="51" applyFont="1" applyFill="1" applyBorder="1" applyAlignment="1">
      <alignment horizontal="center" vertical="center" wrapText="1"/>
      <protection/>
    </xf>
    <xf numFmtId="0" fontId="22" fillId="35" borderId="13" xfId="51" applyFont="1" applyFill="1" applyBorder="1" applyAlignment="1">
      <alignment horizontal="center" vertical="center" wrapText="1"/>
      <protection/>
    </xf>
    <xf numFmtId="0" fontId="12" fillId="35" borderId="14" xfId="51" applyFont="1" applyFill="1" applyBorder="1" applyAlignment="1">
      <alignment horizontal="center" vertical="center" wrapText="1"/>
      <protection/>
    </xf>
    <xf numFmtId="0" fontId="12" fillId="35" borderId="22" xfId="51" applyFont="1" applyFill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13" fillId="35" borderId="0" xfId="51" applyFont="1" applyFill="1" applyAlignment="1">
      <alignment horizontal="left" vertical="center" wrapText="1"/>
      <protection/>
    </xf>
    <xf numFmtId="0" fontId="12" fillId="35" borderId="11" xfId="51" applyFont="1" applyFill="1" applyBorder="1" applyAlignment="1">
      <alignment vertical="center" wrapText="1"/>
      <protection/>
    </xf>
    <xf numFmtId="0" fontId="11" fillId="35" borderId="12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3" fillId="35" borderId="23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 wrapText="1"/>
      <protection/>
    </xf>
    <xf numFmtId="0" fontId="13" fillId="35" borderId="14" xfId="51" applyFont="1" applyFill="1" applyBorder="1" applyAlignment="1">
      <alignment horizontal="center" vertical="center" wrapText="1"/>
      <protection/>
    </xf>
    <xf numFmtId="0" fontId="13" fillId="35" borderId="13" xfId="51" applyFont="1" applyFill="1" applyBorder="1" applyAlignment="1">
      <alignment horizontal="center" vertical="center" wrapText="1"/>
      <protection/>
    </xf>
    <xf numFmtId="0" fontId="19" fillId="35" borderId="0" xfId="51" applyFont="1" applyFill="1" applyAlignment="1">
      <alignment horizontal="center" vertical="center" wrapText="1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0" fontId="10" fillId="35" borderId="15" xfId="51" applyFont="1" applyFill="1" applyBorder="1" applyAlignment="1">
      <alignment horizontal="center" vertical="center" wrapText="1"/>
      <protection/>
    </xf>
    <xf numFmtId="0" fontId="10" fillId="35" borderId="16" xfId="51" applyFont="1" applyFill="1" applyBorder="1" applyAlignment="1">
      <alignment horizontal="center" vertical="center" wrapText="1"/>
      <protection/>
    </xf>
    <xf numFmtId="0" fontId="12" fillId="35" borderId="11" xfId="51" applyFont="1" applyFill="1" applyBorder="1" applyAlignment="1">
      <alignment horizontal="center" vertical="center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0" fontId="13" fillId="0" borderId="23" xfId="51" applyFont="1" applyBorder="1" applyAlignment="1">
      <alignment horizontal="center" vertical="center"/>
      <protection/>
    </xf>
    <xf numFmtId="0" fontId="12" fillId="35" borderId="14" xfId="51" applyFont="1" applyFill="1" applyBorder="1" applyAlignment="1">
      <alignment horizontal="center" vertical="center"/>
      <protection/>
    </xf>
    <xf numFmtId="0" fontId="12" fillId="35" borderId="22" xfId="51" applyFont="1" applyFill="1" applyBorder="1" applyAlignment="1">
      <alignment horizontal="center" vertical="center"/>
      <protection/>
    </xf>
    <xf numFmtId="0" fontId="12" fillId="35" borderId="13" xfId="51" applyFont="1" applyFill="1" applyBorder="1" applyAlignment="1">
      <alignment horizontal="center" vertical="center"/>
      <protection/>
    </xf>
    <xf numFmtId="0" fontId="12" fillId="35" borderId="12" xfId="51" applyFont="1" applyFill="1" applyBorder="1" applyAlignment="1">
      <alignment horizontal="center" vertical="center" wrapText="1"/>
      <protection/>
    </xf>
    <xf numFmtId="0" fontId="12" fillId="35" borderId="15" xfId="51" applyFont="1" applyFill="1" applyBorder="1" applyAlignment="1">
      <alignment horizontal="center" vertical="center" wrapText="1"/>
      <protection/>
    </xf>
    <xf numFmtId="0" fontId="12" fillId="35" borderId="16" xfId="51" applyFont="1" applyFill="1" applyBorder="1" applyAlignment="1">
      <alignment horizontal="center" vertical="center" wrapText="1"/>
      <protection/>
    </xf>
    <xf numFmtId="0" fontId="12" fillId="35" borderId="24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12" fillId="0" borderId="11" xfId="51" applyFont="1" applyBorder="1" applyAlignment="1">
      <alignment horizontal="center" vertical="center"/>
      <protection/>
    </xf>
    <xf numFmtId="0" fontId="15" fillId="35" borderId="0" xfId="51" applyFont="1" applyFill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 wrapText="1"/>
      <protection/>
    </xf>
    <xf numFmtId="0" fontId="31" fillId="35" borderId="11" xfId="0" applyFont="1" applyFill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/>
      <protection/>
    </xf>
    <xf numFmtId="0" fontId="37" fillId="0" borderId="12" xfId="51" applyFont="1" applyBorder="1" applyAlignment="1">
      <alignment horizontal="center" vertical="center" wrapText="1"/>
      <protection/>
    </xf>
    <xf numFmtId="0" fontId="37" fillId="0" borderId="15" xfId="51" applyFont="1" applyBorder="1" applyAlignment="1">
      <alignment horizontal="center" vertical="center" wrapText="1"/>
      <protection/>
    </xf>
    <xf numFmtId="0" fontId="37" fillId="0" borderId="16" xfId="51" applyFont="1" applyBorder="1" applyAlignment="1">
      <alignment horizontal="center" vertical="center" wrapText="1"/>
      <protection/>
    </xf>
    <xf numFmtId="0" fontId="17" fillId="0" borderId="14" xfId="51" applyFont="1" applyBorder="1" applyAlignment="1">
      <alignment horizontal="center" vertical="center"/>
      <protection/>
    </xf>
    <xf numFmtId="0" fontId="17" fillId="0" borderId="22" xfId="51" applyFont="1" applyBorder="1" applyAlignment="1">
      <alignment horizontal="center" vertical="center"/>
      <protection/>
    </xf>
    <xf numFmtId="0" fontId="17" fillId="0" borderId="13" xfId="51" applyFont="1" applyBorder="1" applyAlignment="1">
      <alignment horizontal="center" vertical="center"/>
      <protection/>
    </xf>
    <xf numFmtId="0" fontId="37" fillId="0" borderId="14" xfId="51" applyFont="1" applyBorder="1" applyAlignment="1">
      <alignment horizontal="center" vertical="center" wrapText="1"/>
      <protection/>
    </xf>
    <xf numFmtId="0" fontId="37" fillId="0" borderId="13" xfId="51" applyFont="1" applyBorder="1" applyAlignment="1">
      <alignment horizontal="center" vertical="center" wrapText="1"/>
      <protection/>
    </xf>
    <xf numFmtId="0" fontId="37" fillId="0" borderId="11" xfId="51" applyFont="1" applyBorder="1" applyAlignment="1">
      <alignment horizontal="center" vertical="center" wrapText="1"/>
      <protection/>
    </xf>
    <xf numFmtId="0" fontId="32" fillId="0" borderId="11" xfId="51" applyFont="1" applyBorder="1" applyAlignment="1">
      <alignment horizontal="center" vertical="center"/>
      <protection/>
    </xf>
    <xf numFmtId="0" fontId="15" fillId="0" borderId="0" xfId="51" applyFont="1" applyAlignment="1">
      <alignment horizontal="center" vertical="center" wrapText="1"/>
      <protection/>
    </xf>
    <xf numFmtId="0" fontId="18" fillId="0" borderId="12" xfId="51" applyFont="1" applyBorder="1" applyAlignment="1">
      <alignment horizontal="center" vertical="center" wrapText="1"/>
      <protection/>
    </xf>
    <xf numFmtId="0" fontId="18" fillId="0" borderId="15" xfId="51" applyFont="1" applyBorder="1" applyAlignment="1">
      <alignment horizontal="center" vertical="center" wrapText="1"/>
      <protection/>
    </xf>
    <xf numFmtId="0" fontId="18" fillId="0" borderId="16" xfId="51" applyFont="1" applyBorder="1" applyAlignment="1">
      <alignment horizontal="center" vertical="center" wrapText="1"/>
      <protection/>
    </xf>
    <xf numFmtId="0" fontId="37" fillId="0" borderId="22" xfId="51" applyFont="1" applyBorder="1" applyAlignment="1">
      <alignment horizontal="center" vertical="center" wrapText="1"/>
      <protection/>
    </xf>
    <xf numFmtId="0" fontId="18" fillId="0" borderId="11" xfId="51" applyFont="1" applyBorder="1" applyAlignment="1">
      <alignment vertical="center" wrapText="1"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18" fillId="0" borderId="14" xfId="51" applyFont="1" applyBorder="1" applyAlignment="1">
      <alignment horizontal="center" vertical="center" wrapText="1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18" fillId="0" borderId="22" xfId="51" applyFont="1" applyBorder="1" applyAlignment="1">
      <alignment horizontal="center" vertical="center" wrapText="1"/>
      <protection/>
    </xf>
    <xf numFmtId="0" fontId="6" fillId="0" borderId="14" xfId="51" applyFont="1" applyBorder="1" applyAlignment="1">
      <alignment horizontal="center" vertical="center"/>
      <protection/>
    </xf>
    <xf numFmtId="0" fontId="6" fillId="0" borderId="22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9" fillId="0" borderId="0" xfId="51" applyFont="1" applyAlignment="1">
      <alignment horizontal="center" vertical="center" wrapText="1"/>
      <protection/>
    </xf>
    <xf numFmtId="0" fontId="15" fillId="0" borderId="0" xfId="51" applyFont="1" applyAlignment="1">
      <alignment horizontal="center" vertical="center" wrapText="1"/>
      <protection/>
    </xf>
    <xf numFmtId="0" fontId="31" fillId="0" borderId="14" xfId="51" applyFont="1" applyBorder="1" applyAlignment="1">
      <alignment horizontal="center" vertical="center"/>
      <protection/>
    </xf>
    <xf numFmtId="0" fontId="31" fillId="0" borderId="22" xfId="51" applyFont="1" applyBorder="1" applyAlignment="1">
      <alignment horizontal="center" vertical="center"/>
      <protection/>
    </xf>
    <xf numFmtId="0" fontId="31" fillId="0" borderId="13" xfId="51" applyFont="1" applyBorder="1" applyAlignment="1">
      <alignment horizontal="center" vertical="center"/>
      <protection/>
    </xf>
    <xf numFmtId="0" fontId="42" fillId="0" borderId="14" xfId="51" applyFont="1" applyBorder="1" applyAlignment="1">
      <alignment horizontal="left" vertical="center"/>
      <protection/>
    </xf>
    <xf numFmtId="0" fontId="42" fillId="0" borderId="22" xfId="51" applyFont="1" applyBorder="1" applyAlignment="1">
      <alignment horizontal="left" vertical="center"/>
      <protection/>
    </xf>
    <xf numFmtId="0" fontId="42" fillId="0" borderId="13" xfId="51" applyFont="1" applyBorder="1" applyAlignment="1">
      <alignment horizontal="left" vertical="center"/>
      <protection/>
    </xf>
    <xf numFmtId="0" fontId="41" fillId="0" borderId="14" xfId="51" applyFont="1" applyBorder="1" applyAlignment="1">
      <alignment horizontal="left" vertical="center"/>
      <protection/>
    </xf>
    <xf numFmtId="0" fontId="41" fillId="0" borderId="22" xfId="51" applyFont="1" applyBorder="1" applyAlignment="1">
      <alignment horizontal="left" vertical="center"/>
      <protection/>
    </xf>
    <xf numFmtId="0" fontId="41" fillId="0" borderId="13" xfId="51" applyFont="1" applyBorder="1" applyAlignment="1">
      <alignment horizontal="left" vertical="center"/>
      <protection/>
    </xf>
    <xf numFmtId="0" fontId="19" fillId="0" borderId="0" xfId="51" applyFont="1" applyAlignment="1">
      <alignment horizontal="center" vertical="center" wrapText="1"/>
      <protection/>
    </xf>
    <xf numFmtId="0" fontId="52" fillId="0" borderId="0" xfId="51" applyFont="1" applyAlignment="1">
      <alignment horizontal="center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140</xdr:row>
      <xdr:rowOff>0</xdr:rowOff>
    </xdr:from>
    <xdr:to>
      <xdr:col>8</xdr:col>
      <xdr:colOff>476250</xdr:colOff>
      <xdr:row>140</xdr:row>
      <xdr:rowOff>142875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382202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476250</xdr:colOff>
      <xdr:row>140</xdr:row>
      <xdr:rowOff>142875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382202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476250</xdr:colOff>
      <xdr:row>143</xdr:row>
      <xdr:rowOff>142875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243363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476250</xdr:colOff>
      <xdr:row>143</xdr:row>
      <xdr:rowOff>142875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4336375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69"/>
  <sheetViews>
    <sheetView showGridLines="0" tabSelected="1" zoomScalePageLayoutView="0" workbookViewId="0" topLeftCell="A1">
      <selection activeCell="X12" sqref="X12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98" t="s">
        <v>494</v>
      </c>
      <c r="L1" s="198"/>
      <c r="M1" s="198"/>
      <c r="N1" s="198"/>
      <c r="O1" s="198"/>
      <c r="P1" s="198"/>
      <c r="Q1" s="4"/>
    </row>
    <row r="2" spans="1:17" ht="16.5" customHeight="1">
      <c r="A2" s="199" t="s">
        <v>235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201"/>
      <c r="P3" s="201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200" t="s">
        <v>3</v>
      </c>
      <c r="E5" s="200"/>
      <c r="F5" s="200" t="s">
        <v>4</v>
      </c>
      <c r="G5" s="200"/>
      <c r="H5" s="200"/>
      <c r="I5" s="200" t="s">
        <v>38</v>
      </c>
      <c r="J5" s="200"/>
      <c r="K5" s="3" t="s">
        <v>37</v>
      </c>
      <c r="L5" s="3" t="s">
        <v>36</v>
      </c>
      <c r="M5" s="200" t="s">
        <v>35</v>
      </c>
      <c r="N5" s="200"/>
      <c r="O5" s="200"/>
      <c r="P5" s="200"/>
      <c r="Q5" s="200"/>
    </row>
    <row r="6" spans="1:17" ht="11.25" customHeight="1">
      <c r="A6"/>
      <c r="B6" s="144" t="s">
        <v>5</v>
      </c>
      <c r="C6" s="144" t="s">
        <v>6</v>
      </c>
      <c r="D6" s="197" t="s">
        <v>7</v>
      </c>
      <c r="E6" s="197"/>
      <c r="F6" s="197" t="s">
        <v>8</v>
      </c>
      <c r="G6" s="197"/>
      <c r="H6" s="197"/>
      <c r="I6" s="197" t="s">
        <v>9</v>
      </c>
      <c r="J6" s="197"/>
      <c r="K6" s="144" t="s">
        <v>34</v>
      </c>
      <c r="L6" s="144" t="s">
        <v>33</v>
      </c>
      <c r="M6" s="197" t="s">
        <v>32</v>
      </c>
      <c r="N6" s="197"/>
      <c r="O6" s="197"/>
      <c r="P6" s="197"/>
      <c r="Q6" s="197"/>
    </row>
    <row r="7" spans="1:17" ht="18.75" customHeight="1">
      <c r="A7"/>
      <c r="B7" s="194" t="s">
        <v>10</v>
      </c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</row>
    <row r="8" spans="1:17" ht="18" customHeight="1">
      <c r="A8"/>
      <c r="B8" s="144" t="s">
        <v>240</v>
      </c>
      <c r="C8" s="145"/>
      <c r="D8" s="189"/>
      <c r="E8" s="189"/>
      <c r="F8" s="195" t="s">
        <v>423</v>
      </c>
      <c r="G8" s="195"/>
      <c r="H8" s="195"/>
      <c r="I8" s="188" t="s">
        <v>424</v>
      </c>
      <c r="J8" s="188"/>
      <c r="K8" s="146" t="s">
        <v>425</v>
      </c>
      <c r="L8" s="146" t="s">
        <v>12</v>
      </c>
      <c r="M8" s="188" t="s">
        <v>426</v>
      </c>
      <c r="N8" s="188"/>
      <c r="O8" s="188"/>
      <c r="P8" s="188"/>
      <c r="Q8" s="188"/>
    </row>
    <row r="9" spans="1:17" ht="28.5" customHeight="1">
      <c r="A9"/>
      <c r="B9" s="3"/>
      <c r="C9" s="145"/>
      <c r="D9" s="189"/>
      <c r="E9" s="189"/>
      <c r="F9" s="195" t="s">
        <v>11</v>
      </c>
      <c r="G9" s="195"/>
      <c r="H9" s="195"/>
      <c r="I9" s="188" t="s">
        <v>12</v>
      </c>
      <c r="J9" s="188"/>
      <c r="K9" s="146" t="s">
        <v>12</v>
      </c>
      <c r="L9" s="146" t="s">
        <v>12</v>
      </c>
      <c r="M9" s="188" t="s">
        <v>12</v>
      </c>
      <c r="N9" s="188"/>
      <c r="O9" s="188"/>
      <c r="P9" s="188"/>
      <c r="Q9" s="188"/>
    </row>
    <row r="10" spans="1:17" ht="17.25" customHeight="1">
      <c r="A10"/>
      <c r="B10" s="145"/>
      <c r="C10" s="144" t="s">
        <v>239</v>
      </c>
      <c r="D10" s="189"/>
      <c r="E10" s="189"/>
      <c r="F10" s="195" t="s">
        <v>427</v>
      </c>
      <c r="G10" s="195"/>
      <c r="H10" s="195"/>
      <c r="I10" s="188" t="s">
        <v>424</v>
      </c>
      <c r="J10" s="188"/>
      <c r="K10" s="146" t="s">
        <v>425</v>
      </c>
      <c r="L10" s="146" t="s">
        <v>12</v>
      </c>
      <c r="M10" s="188" t="s">
        <v>426</v>
      </c>
      <c r="N10" s="188"/>
      <c r="O10" s="188"/>
      <c r="P10" s="188"/>
      <c r="Q10" s="188"/>
    </row>
    <row r="11" spans="1:17" ht="30" customHeight="1">
      <c r="A11"/>
      <c r="B11" s="145"/>
      <c r="C11" s="3"/>
      <c r="D11" s="189"/>
      <c r="E11" s="189"/>
      <c r="F11" s="195" t="s">
        <v>11</v>
      </c>
      <c r="G11" s="195"/>
      <c r="H11" s="195"/>
      <c r="I11" s="188" t="s">
        <v>12</v>
      </c>
      <c r="J11" s="188"/>
      <c r="K11" s="146" t="s">
        <v>12</v>
      </c>
      <c r="L11" s="146" t="s">
        <v>12</v>
      </c>
      <c r="M11" s="188" t="s">
        <v>12</v>
      </c>
      <c r="N11" s="188"/>
      <c r="O11" s="188"/>
      <c r="P11" s="188"/>
      <c r="Q11" s="188"/>
    </row>
    <row r="12" spans="1:17" ht="31.5" customHeight="1">
      <c r="A12"/>
      <c r="B12" s="145"/>
      <c r="C12" s="145"/>
      <c r="D12" s="197" t="s">
        <v>428</v>
      </c>
      <c r="E12" s="197"/>
      <c r="F12" s="195" t="s">
        <v>429</v>
      </c>
      <c r="G12" s="195"/>
      <c r="H12" s="195"/>
      <c r="I12" s="188" t="s">
        <v>424</v>
      </c>
      <c r="J12" s="188"/>
      <c r="K12" s="146" t="s">
        <v>425</v>
      </c>
      <c r="L12" s="146" t="s">
        <v>12</v>
      </c>
      <c r="M12" s="188" t="s">
        <v>426</v>
      </c>
      <c r="N12" s="188"/>
      <c r="O12" s="188"/>
      <c r="P12" s="188"/>
      <c r="Q12" s="188"/>
    </row>
    <row r="13" spans="1:17" ht="24" customHeight="1">
      <c r="A13"/>
      <c r="B13" s="144" t="s">
        <v>362</v>
      </c>
      <c r="C13" s="145"/>
      <c r="D13" s="189"/>
      <c r="E13" s="189"/>
      <c r="F13" s="195" t="s">
        <v>363</v>
      </c>
      <c r="G13" s="195"/>
      <c r="H13" s="195"/>
      <c r="I13" s="188" t="s">
        <v>430</v>
      </c>
      <c r="J13" s="188"/>
      <c r="K13" s="146" t="s">
        <v>12</v>
      </c>
      <c r="L13" s="146" t="s">
        <v>431</v>
      </c>
      <c r="M13" s="188" t="s">
        <v>432</v>
      </c>
      <c r="N13" s="188"/>
      <c r="O13" s="188"/>
      <c r="P13" s="188"/>
      <c r="Q13" s="188"/>
    </row>
    <row r="14" spans="1:17" ht="27" customHeight="1">
      <c r="A14"/>
      <c r="B14" s="3"/>
      <c r="C14" s="145"/>
      <c r="D14" s="189"/>
      <c r="E14" s="189"/>
      <c r="F14" s="195" t="s">
        <v>11</v>
      </c>
      <c r="G14" s="195"/>
      <c r="H14" s="195"/>
      <c r="I14" s="188" t="s">
        <v>12</v>
      </c>
      <c r="J14" s="188"/>
      <c r="K14" s="146" t="s">
        <v>12</v>
      </c>
      <c r="L14" s="146" t="s">
        <v>12</v>
      </c>
      <c r="M14" s="188" t="s">
        <v>12</v>
      </c>
      <c r="N14" s="188"/>
      <c r="O14" s="188"/>
      <c r="P14" s="188"/>
      <c r="Q14" s="188"/>
    </row>
    <row r="15" spans="1:17" ht="19.5" customHeight="1">
      <c r="A15"/>
      <c r="B15" s="145"/>
      <c r="C15" s="144" t="s">
        <v>415</v>
      </c>
      <c r="D15" s="189"/>
      <c r="E15" s="189"/>
      <c r="F15" s="195" t="s">
        <v>416</v>
      </c>
      <c r="G15" s="195"/>
      <c r="H15" s="195"/>
      <c r="I15" s="188" t="s">
        <v>430</v>
      </c>
      <c r="J15" s="188"/>
      <c r="K15" s="146" t="s">
        <v>12</v>
      </c>
      <c r="L15" s="146" t="s">
        <v>431</v>
      </c>
      <c r="M15" s="188" t="s">
        <v>432</v>
      </c>
      <c r="N15" s="188"/>
      <c r="O15" s="188"/>
      <c r="P15" s="188"/>
      <c r="Q15" s="188"/>
    </row>
    <row r="16" spans="1:17" ht="26.25" customHeight="1">
      <c r="A16"/>
      <c r="B16" s="145"/>
      <c r="C16" s="3"/>
      <c r="D16" s="189"/>
      <c r="E16" s="189"/>
      <c r="F16" s="195" t="s">
        <v>11</v>
      </c>
      <c r="G16" s="195"/>
      <c r="H16" s="195"/>
      <c r="I16" s="188" t="s">
        <v>12</v>
      </c>
      <c r="J16" s="188"/>
      <c r="K16" s="146" t="s">
        <v>12</v>
      </c>
      <c r="L16" s="146" t="s">
        <v>12</v>
      </c>
      <c r="M16" s="188" t="s">
        <v>12</v>
      </c>
      <c r="N16" s="188"/>
      <c r="O16" s="188"/>
      <c r="P16" s="188"/>
      <c r="Q16" s="188"/>
    </row>
    <row r="17" spans="1:17" ht="33.75" customHeight="1">
      <c r="A17"/>
      <c r="B17" s="145"/>
      <c r="C17" s="145"/>
      <c r="D17" s="197" t="s">
        <v>428</v>
      </c>
      <c r="E17" s="197"/>
      <c r="F17" s="195" t="s">
        <v>429</v>
      </c>
      <c r="G17" s="195"/>
      <c r="H17" s="195"/>
      <c r="I17" s="188" t="s">
        <v>430</v>
      </c>
      <c r="J17" s="188"/>
      <c r="K17" s="146" t="s">
        <v>12</v>
      </c>
      <c r="L17" s="146" t="s">
        <v>431</v>
      </c>
      <c r="M17" s="188" t="s">
        <v>432</v>
      </c>
      <c r="N17" s="188"/>
      <c r="O17" s="188"/>
      <c r="P17" s="188"/>
      <c r="Q17" s="188"/>
    </row>
    <row r="18" spans="1:17" ht="18" customHeight="1">
      <c r="A18"/>
      <c r="B18" s="144" t="s">
        <v>353</v>
      </c>
      <c r="C18" s="145"/>
      <c r="D18" s="189"/>
      <c r="E18" s="189"/>
      <c r="F18" s="195" t="s">
        <v>354</v>
      </c>
      <c r="G18" s="195"/>
      <c r="H18" s="195"/>
      <c r="I18" s="188" t="s">
        <v>393</v>
      </c>
      <c r="J18" s="188"/>
      <c r="K18" s="146" t="s">
        <v>12</v>
      </c>
      <c r="L18" s="146" t="s">
        <v>433</v>
      </c>
      <c r="M18" s="188" t="s">
        <v>434</v>
      </c>
      <c r="N18" s="188"/>
      <c r="O18" s="188"/>
      <c r="P18" s="188"/>
      <c r="Q18" s="188"/>
    </row>
    <row r="19" spans="1:17" ht="27" customHeight="1">
      <c r="A19"/>
      <c r="B19" s="3"/>
      <c r="C19" s="145"/>
      <c r="D19" s="189"/>
      <c r="E19" s="189"/>
      <c r="F19" s="195" t="s">
        <v>11</v>
      </c>
      <c r="G19" s="195"/>
      <c r="H19" s="195"/>
      <c r="I19" s="188" t="s">
        <v>12</v>
      </c>
      <c r="J19" s="188"/>
      <c r="K19" s="146" t="s">
        <v>12</v>
      </c>
      <c r="L19" s="146" t="s">
        <v>12</v>
      </c>
      <c r="M19" s="188" t="s">
        <v>12</v>
      </c>
      <c r="N19" s="188"/>
      <c r="O19" s="188"/>
      <c r="P19" s="188"/>
      <c r="Q19" s="188"/>
    </row>
    <row r="20" spans="1:17" ht="21" customHeight="1">
      <c r="A20"/>
      <c r="B20" s="145"/>
      <c r="C20" s="144" t="s">
        <v>394</v>
      </c>
      <c r="D20" s="189"/>
      <c r="E20" s="189"/>
      <c r="F20" s="195" t="s">
        <v>395</v>
      </c>
      <c r="G20" s="195"/>
      <c r="H20" s="195"/>
      <c r="I20" s="188" t="s">
        <v>396</v>
      </c>
      <c r="J20" s="188"/>
      <c r="K20" s="146" t="s">
        <v>12</v>
      </c>
      <c r="L20" s="146" t="s">
        <v>433</v>
      </c>
      <c r="M20" s="188" t="s">
        <v>435</v>
      </c>
      <c r="N20" s="188"/>
      <c r="O20" s="188"/>
      <c r="P20" s="188"/>
      <c r="Q20" s="188"/>
    </row>
    <row r="21" spans="1:17" ht="27" customHeight="1">
      <c r="A21"/>
      <c r="B21" s="145"/>
      <c r="C21" s="3"/>
      <c r="D21" s="189"/>
      <c r="E21" s="189"/>
      <c r="F21" s="195" t="s">
        <v>11</v>
      </c>
      <c r="G21" s="195"/>
      <c r="H21" s="195"/>
      <c r="I21" s="188" t="s">
        <v>12</v>
      </c>
      <c r="J21" s="188"/>
      <c r="K21" s="146" t="s">
        <v>12</v>
      </c>
      <c r="L21" s="146" t="s">
        <v>12</v>
      </c>
      <c r="M21" s="188" t="s">
        <v>12</v>
      </c>
      <c r="N21" s="188"/>
      <c r="O21" s="188"/>
      <c r="P21" s="188"/>
      <c r="Q21" s="188"/>
    </row>
    <row r="22" spans="1:17" ht="42" customHeight="1">
      <c r="A22"/>
      <c r="B22" s="145"/>
      <c r="C22" s="145"/>
      <c r="D22" s="197" t="s">
        <v>397</v>
      </c>
      <c r="E22" s="197"/>
      <c r="F22" s="195" t="s">
        <v>398</v>
      </c>
      <c r="G22" s="195"/>
      <c r="H22" s="195"/>
      <c r="I22" s="188" t="s">
        <v>392</v>
      </c>
      <c r="J22" s="188"/>
      <c r="K22" s="146" t="s">
        <v>12</v>
      </c>
      <c r="L22" s="146" t="s">
        <v>433</v>
      </c>
      <c r="M22" s="188" t="s">
        <v>436</v>
      </c>
      <c r="N22" s="188"/>
      <c r="O22" s="188"/>
      <c r="P22" s="188"/>
      <c r="Q22" s="188"/>
    </row>
    <row r="23" spans="2:17" ht="18.75" customHeight="1">
      <c r="B23" s="144" t="s">
        <v>268</v>
      </c>
      <c r="C23" s="145"/>
      <c r="D23" s="189"/>
      <c r="E23" s="189"/>
      <c r="F23" s="195" t="s">
        <v>270</v>
      </c>
      <c r="G23" s="195"/>
      <c r="H23" s="195"/>
      <c r="I23" s="188" t="s">
        <v>399</v>
      </c>
      <c r="J23" s="188"/>
      <c r="K23" s="146" t="s">
        <v>12</v>
      </c>
      <c r="L23" s="146" t="s">
        <v>437</v>
      </c>
      <c r="M23" s="188" t="s">
        <v>438</v>
      </c>
      <c r="N23" s="188"/>
      <c r="O23" s="188"/>
      <c r="P23" s="188"/>
      <c r="Q23" s="188"/>
    </row>
    <row r="24" spans="2:17" ht="30" customHeight="1">
      <c r="B24" s="3"/>
      <c r="C24" s="145"/>
      <c r="D24" s="189"/>
      <c r="E24" s="189"/>
      <c r="F24" s="195" t="s">
        <v>11</v>
      </c>
      <c r="G24" s="195"/>
      <c r="H24" s="195"/>
      <c r="I24" s="188" t="s">
        <v>355</v>
      </c>
      <c r="J24" s="188"/>
      <c r="K24" s="146" t="s">
        <v>12</v>
      </c>
      <c r="L24" s="146" t="s">
        <v>12</v>
      </c>
      <c r="M24" s="188" t="s">
        <v>355</v>
      </c>
      <c r="N24" s="188"/>
      <c r="O24" s="188"/>
      <c r="P24" s="188"/>
      <c r="Q24" s="188"/>
    </row>
    <row r="25" spans="2:17" ht="16.5" customHeight="1">
      <c r="B25" s="145"/>
      <c r="C25" s="144" t="s">
        <v>356</v>
      </c>
      <c r="D25" s="189"/>
      <c r="E25" s="189"/>
      <c r="F25" s="195" t="s">
        <v>357</v>
      </c>
      <c r="G25" s="195"/>
      <c r="H25" s="195"/>
      <c r="I25" s="188" t="s">
        <v>439</v>
      </c>
      <c r="J25" s="188"/>
      <c r="K25" s="146" t="s">
        <v>12</v>
      </c>
      <c r="L25" s="146" t="s">
        <v>437</v>
      </c>
      <c r="M25" s="188" t="s">
        <v>440</v>
      </c>
      <c r="N25" s="188"/>
      <c r="O25" s="188"/>
      <c r="P25" s="188"/>
      <c r="Q25" s="188"/>
    </row>
    <row r="26" spans="2:17" ht="30" customHeight="1">
      <c r="B26" s="145"/>
      <c r="C26" s="3"/>
      <c r="D26" s="189"/>
      <c r="E26" s="189"/>
      <c r="F26" s="195" t="s">
        <v>11</v>
      </c>
      <c r="G26" s="195"/>
      <c r="H26" s="195"/>
      <c r="I26" s="188" t="s">
        <v>12</v>
      </c>
      <c r="J26" s="188"/>
      <c r="K26" s="146" t="s">
        <v>12</v>
      </c>
      <c r="L26" s="146" t="s">
        <v>12</v>
      </c>
      <c r="M26" s="188" t="s">
        <v>12</v>
      </c>
      <c r="N26" s="188"/>
      <c r="O26" s="188"/>
      <c r="P26" s="188"/>
      <c r="Q26" s="188"/>
    </row>
    <row r="27" spans="2:17" ht="21" customHeight="1">
      <c r="B27" s="145"/>
      <c r="C27" s="145"/>
      <c r="D27" s="197" t="s">
        <v>265</v>
      </c>
      <c r="E27" s="197"/>
      <c r="F27" s="195" t="s">
        <v>266</v>
      </c>
      <c r="G27" s="195"/>
      <c r="H27" s="195"/>
      <c r="I27" s="188" t="s">
        <v>439</v>
      </c>
      <c r="J27" s="188"/>
      <c r="K27" s="146" t="s">
        <v>12</v>
      </c>
      <c r="L27" s="146" t="s">
        <v>437</v>
      </c>
      <c r="M27" s="188" t="s">
        <v>440</v>
      </c>
      <c r="N27" s="188"/>
      <c r="O27" s="188"/>
      <c r="P27" s="188"/>
      <c r="Q27" s="188"/>
    </row>
    <row r="28" spans="2:17" ht="21" customHeight="1">
      <c r="B28" s="144" t="s">
        <v>167</v>
      </c>
      <c r="C28" s="145"/>
      <c r="D28" s="189"/>
      <c r="E28" s="189"/>
      <c r="F28" s="195" t="s">
        <v>168</v>
      </c>
      <c r="G28" s="195"/>
      <c r="H28" s="195"/>
      <c r="I28" s="188" t="s">
        <v>400</v>
      </c>
      <c r="J28" s="188"/>
      <c r="K28" s="146" t="s">
        <v>12</v>
      </c>
      <c r="L28" s="146" t="s">
        <v>441</v>
      </c>
      <c r="M28" s="188" t="s">
        <v>442</v>
      </c>
      <c r="N28" s="188"/>
      <c r="O28" s="188"/>
      <c r="P28" s="188"/>
      <c r="Q28" s="188"/>
    </row>
    <row r="29" spans="2:17" ht="29.25" customHeight="1">
      <c r="B29" s="3"/>
      <c r="C29" s="145"/>
      <c r="D29" s="189"/>
      <c r="E29" s="189"/>
      <c r="F29" s="195" t="s">
        <v>11</v>
      </c>
      <c r="G29" s="195"/>
      <c r="H29" s="195"/>
      <c r="I29" s="188" t="s">
        <v>12</v>
      </c>
      <c r="J29" s="188"/>
      <c r="K29" s="146" t="s">
        <v>12</v>
      </c>
      <c r="L29" s="146" t="s">
        <v>12</v>
      </c>
      <c r="M29" s="188" t="s">
        <v>12</v>
      </c>
      <c r="N29" s="188"/>
      <c r="O29" s="188"/>
      <c r="P29" s="188"/>
      <c r="Q29" s="188"/>
    </row>
    <row r="30" spans="2:17" ht="21" customHeight="1">
      <c r="B30" s="145"/>
      <c r="C30" s="144" t="s">
        <v>261</v>
      </c>
      <c r="D30" s="189"/>
      <c r="E30" s="189"/>
      <c r="F30" s="195" t="s">
        <v>262</v>
      </c>
      <c r="G30" s="195"/>
      <c r="H30" s="195"/>
      <c r="I30" s="188" t="s">
        <v>401</v>
      </c>
      <c r="J30" s="188"/>
      <c r="K30" s="146" t="s">
        <v>12</v>
      </c>
      <c r="L30" s="146" t="s">
        <v>441</v>
      </c>
      <c r="M30" s="188" t="s">
        <v>443</v>
      </c>
      <c r="N30" s="188"/>
      <c r="O30" s="188"/>
      <c r="P30" s="188"/>
      <c r="Q30" s="188"/>
    </row>
    <row r="31" spans="2:17" ht="28.5" customHeight="1">
      <c r="B31" s="145"/>
      <c r="C31" s="3"/>
      <c r="D31" s="189"/>
      <c r="E31" s="189"/>
      <c r="F31" s="195" t="s">
        <v>11</v>
      </c>
      <c r="G31" s="195"/>
      <c r="H31" s="195"/>
      <c r="I31" s="188" t="s">
        <v>12</v>
      </c>
      <c r="J31" s="188"/>
      <c r="K31" s="146" t="s">
        <v>12</v>
      </c>
      <c r="L31" s="146" t="s">
        <v>12</v>
      </c>
      <c r="M31" s="188" t="s">
        <v>12</v>
      </c>
      <c r="N31" s="188"/>
      <c r="O31" s="188"/>
      <c r="P31" s="188"/>
      <c r="Q31" s="188"/>
    </row>
    <row r="32" spans="2:17" ht="29.25" customHeight="1">
      <c r="B32" s="145"/>
      <c r="C32" s="145"/>
      <c r="D32" s="197" t="s">
        <v>390</v>
      </c>
      <c r="E32" s="197"/>
      <c r="F32" s="195" t="s">
        <v>391</v>
      </c>
      <c r="G32" s="195"/>
      <c r="H32" s="195"/>
      <c r="I32" s="188" t="s">
        <v>12</v>
      </c>
      <c r="J32" s="188"/>
      <c r="K32" s="146" t="s">
        <v>12</v>
      </c>
      <c r="L32" s="146" t="s">
        <v>441</v>
      </c>
      <c r="M32" s="188" t="s">
        <v>441</v>
      </c>
      <c r="N32" s="188"/>
      <c r="O32" s="188"/>
      <c r="P32" s="188"/>
      <c r="Q32" s="188"/>
    </row>
    <row r="33" spans="2:17" ht="16.5" customHeight="1">
      <c r="B33" s="144" t="s">
        <v>279</v>
      </c>
      <c r="C33" s="145"/>
      <c r="D33" s="189"/>
      <c r="E33" s="189"/>
      <c r="F33" s="195" t="s">
        <v>280</v>
      </c>
      <c r="G33" s="195"/>
      <c r="H33" s="195"/>
      <c r="I33" s="188" t="s">
        <v>402</v>
      </c>
      <c r="J33" s="188"/>
      <c r="K33" s="146" t="s">
        <v>12</v>
      </c>
      <c r="L33" s="146" t="s">
        <v>444</v>
      </c>
      <c r="M33" s="188" t="s">
        <v>445</v>
      </c>
      <c r="N33" s="188"/>
      <c r="O33" s="188"/>
      <c r="P33" s="188"/>
      <c r="Q33" s="188"/>
    </row>
    <row r="34" spans="2:17" ht="26.25" customHeight="1">
      <c r="B34" s="3"/>
      <c r="C34" s="145"/>
      <c r="D34" s="189"/>
      <c r="E34" s="189"/>
      <c r="F34" s="195" t="s">
        <v>11</v>
      </c>
      <c r="G34" s="195"/>
      <c r="H34" s="195"/>
      <c r="I34" s="188" t="s">
        <v>12</v>
      </c>
      <c r="J34" s="188"/>
      <c r="K34" s="146" t="s">
        <v>12</v>
      </c>
      <c r="L34" s="146" t="s">
        <v>12</v>
      </c>
      <c r="M34" s="188" t="s">
        <v>12</v>
      </c>
      <c r="N34" s="188"/>
      <c r="O34" s="188"/>
      <c r="P34" s="188"/>
      <c r="Q34" s="188"/>
    </row>
    <row r="35" spans="2:17" ht="19.5" customHeight="1">
      <c r="B35" s="145"/>
      <c r="C35" s="144" t="s">
        <v>358</v>
      </c>
      <c r="D35" s="189"/>
      <c r="E35" s="189"/>
      <c r="F35" s="195" t="s">
        <v>359</v>
      </c>
      <c r="G35" s="195"/>
      <c r="H35" s="195"/>
      <c r="I35" s="188" t="s">
        <v>403</v>
      </c>
      <c r="J35" s="188"/>
      <c r="K35" s="146" t="s">
        <v>12</v>
      </c>
      <c r="L35" s="146" t="s">
        <v>444</v>
      </c>
      <c r="M35" s="188" t="s">
        <v>446</v>
      </c>
      <c r="N35" s="188"/>
      <c r="O35" s="188"/>
      <c r="P35" s="188"/>
      <c r="Q35" s="188"/>
    </row>
    <row r="36" spans="2:17" ht="27" customHeight="1">
      <c r="B36" s="145"/>
      <c r="C36" s="3"/>
      <c r="D36" s="189"/>
      <c r="E36" s="189"/>
      <c r="F36" s="195" t="s">
        <v>11</v>
      </c>
      <c r="G36" s="195"/>
      <c r="H36" s="195"/>
      <c r="I36" s="188" t="s">
        <v>12</v>
      </c>
      <c r="J36" s="188"/>
      <c r="K36" s="146" t="s">
        <v>12</v>
      </c>
      <c r="L36" s="146" t="s">
        <v>12</v>
      </c>
      <c r="M36" s="188" t="s">
        <v>12</v>
      </c>
      <c r="N36" s="188"/>
      <c r="O36" s="188"/>
      <c r="P36" s="188"/>
      <c r="Q36" s="188"/>
    </row>
    <row r="37" spans="2:17" ht="28.5" customHeight="1">
      <c r="B37" s="145"/>
      <c r="C37" s="145"/>
      <c r="D37" s="197" t="s">
        <v>447</v>
      </c>
      <c r="E37" s="197"/>
      <c r="F37" s="195" t="s">
        <v>448</v>
      </c>
      <c r="G37" s="195"/>
      <c r="H37" s="195"/>
      <c r="I37" s="188" t="s">
        <v>12</v>
      </c>
      <c r="J37" s="188"/>
      <c r="K37" s="146" t="s">
        <v>12</v>
      </c>
      <c r="L37" s="146" t="s">
        <v>449</v>
      </c>
      <c r="M37" s="188" t="s">
        <v>449</v>
      </c>
      <c r="N37" s="188"/>
      <c r="O37" s="188"/>
      <c r="P37" s="188"/>
      <c r="Q37" s="188"/>
    </row>
    <row r="38" spans="2:17" ht="27" customHeight="1">
      <c r="B38" s="145"/>
      <c r="C38" s="145"/>
      <c r="D38" s="197" t="s">
        <v>450</v>
      </c>
      <c r="E38" s="197"/>
      <c r="F38" s="195" t="s">
        <v>451</v>
      </c>
      <c r="G38" s="195"/>
      <c r="H38" s="195"/>
      <c r="I38" s="188" t="s">
        <v>12</v>
      </c>
      <c r="J38" s="188"/>
      <c r="K38" s="146" t="s">
        <v>12</v>
      </c>
      <c r="L38" s="146" t="s">
        <v>452</v>
      </c>
      <c r="M38" s="188" t="s">
        <v>452</v>
      </c>
      <c r="N38" s="188"/>
      <c r="O38" s="188"/>
      <c r="P38" s="188"/>
      <c r="Q38" s="188"/>
    </row>
    <row r="39" spans="2:17" ht="24.75" customHeight="1">
      <c r="B39" s="145"/>
      <c r="C39" s="145"/>
      <c r="D39" s="197" t="s">
        <v>360</v>
      </c>
      <c r="E39" s="197"/>
      <c r="F39" s="195" t="s">
        <v>361</v>
      </c>
      <c r="G39" s="195"/>
      <c r="H39" s="195"/>
      <c r="I39" s="188" t="s">
        <v>403</v>
      </c>
      <c r="J39" s="188"/>
      <c r="K39" s="146" t="s">
        <v>12</v>
      </c>
      <c r="L39" s="146" t="s">
        <v>453</v>
      </c>
      <c r="M39" s="188" t="s">
        <v>454</v>
      </c>
      <c r="N39" s="188"/>
      <c r="O39" s="188"/>
      <c r="P39" s="188"/>
      <c r="Q39" s="188"/>
    </row>
    <row r="40" spans="2:17" ht="19.5" customHeight="1">
      <c r="B40" s="144" t="s">
        <v>256</v>
      </c>
      <c r="C40" s="145"/>
      <c r="D40" s="189"/>
      <c r="E40" s="189"/>
      <c r="F40" s="195" t="s">
        <v>257</v>
      </c>
      <c r="G40" s="195"/>
      <c r="H40" s="195"/>
      <c r="I40" s="188" t="s">
        <v>404</v>
      </c>
      <c r="J40" s="188"/>
      <c r="K40" s="146" t="s">
        <v>12</v>
      </c>
      <c r="L40" s="146" t="s">
        <v>455</v>
      </c>
      <c r="M40" s="188" t="s">
        <v>456</v>
      </c>
      <c r="N40" s="188"/>
      <c r="O40" s="188"/>
      <c r="P40" s="188"/>
      <c r="Q40" s="188"/>
    </row>
    <row r="41" spans="2:17" ht="27.75" customHeight="1">
      <c r="B41" s="3"/>
      <c r="C41" s="145"/>
      <c r="D41" s="189"/>
      <c r="E41" s="189"/>
      <c r="F41" s="195" t="s">
        <v>11</v>
      </c>
      <c r="G41" s="195"/>
      <c r="H41" s="195"/>
      <c r="I41" s="188" t="s">
        <v>12</v>
      </c>
      <c r="J41" s="188"/>
      <c r="K41" s="146" t="s">
        <v>12</v>
      </c>
      <c r="L41" s="146" t="s">
        <v>12</v>
      </c>
      <c r="M41" s="188" t="s">
        <v>12</v>
      </c>
      <c r="N41" s="188"/>
      <c r="O41" s="188"/>
      <c r="P41" s="188"/>
      <c r="Q41" s="188"/>
    </row>
    <row r="42" spans="2:17" ht="18.75" customHeight="1">
      <c r="B42" s="145"/>
      <c r="C42" s="144" t="s">
        <v>258</v>
      </c>
      <c r="D42" s="189"/>
      <c r="E42" s="189"/>
      <c r="F42" s="195" t="s">
        <v>259</v>
      </c>
      <c r="G42" s="195"/>
      <c r="H42" s="195"/>
      <c r="I42" s="188" t="s">
        <v>405</v>
      </c>
      <c r="J42" s="188"/>
      <c r="K42" s="146" t="s">
        <v>12</v>
      </c>
      <c r="L42" s="146" t="s">
        <v>457</v>
      </c>
      <c r="M42" s="188" t="s">
        <v>458</v>
      </c>
      <c r="N42" s="188"/>
      <c r="O42" s="188"/>
      <c r="P42" s="188"/>
      <c r="Q42" s="188"/>
    </row>
    <row r="43" spans="2:17" ht="27.75" customHeight="1">
      <c r="B43" s="145"/>
      <c r="C43" s="3"/>
      <c r="D43" s="189"/>
      <c r="E43" s="189"/>
      <c r="F43" s="195" t="s">
        <v>11</v>
      </c>
      <c r="G43" s="195"/>
      <c r="H43" s="195"/>
      <c r="I43" s="188" t="s">
        <v>12</v>
      </c>
      <c r="J43" s="188"/>
      <c r="K43" s="146" t="s">
        <v>12</v>
      </c>
      <c r="L43" s="146" t="s">
        <v>12</v>
      </c>
      <c r="M43" s="188" t="s">
        <v>12</v>
      </c>
      <c r="N43" s="188"/>
      <c r="O43" s="188"/>
      <c r="P43" s="188"/>
      <c r="Q43" s="188"/>
    </row>
    <row r="44" spans="2:17" ht="22.5" customHeight="1">
      <c r="B44" s="145"/>
      <c r="C44" s="145"/>
      <c r="D44" s="197" t="s">
        <v>263</v>
      </c>
      <c r="E44" s="197"/>
      <c r="F44" s="195" t="s">
        <v>264</v>
      </c>
      <c r="G44" s="195"/>
      <c r="H44" s="195"/>
      <c r="I44" s="188" t="s">
        <v>406</v>
      </c>
      <c r="J44" s="188"/>
      <c r="K44" s="146" t="s">
        <v>12</v>
      </c>
      <c r="L44" s="146" t="s">
        <v>459</v>
      </c>
      <c r="M44" s="188" t="s">
        <v>460</v>
      </c>
      <c r="N44" s="188"/>
      <c r="O44" s="188"/>
      <c r="P44" s="188"/>
      <c r="Q44" s="188"/>
    </row>
    <row r="45" spans="2:17" ht="20.25" customHeight="1">
      <c r="B45" s="145"/>
      <c r="C45" s="145"/>
      <c r="D45" s="197" t="s">
        <v>265</v>
      </c>
      <c r="E45" s="197"/>
      <c r="F45" s="195" t="s">
        <v>266</v>
      </c>
      <c r="G45" s="195"/>
      <c r="H45" s="195"/>
      <c r="I45" s="188" t="s">
        <v>407</v>
      </c>
      <c r="J45" s="188"/>
      <c r="K45" s="146" t="s">
        <v>12</v>
      </c>
      <c r="L45" s="146" t="s">
        <v>461</v>
      </c>
      <c r="M45" s="188" t="s">
        <v>462</v>
      </c>
      <c r="N45" s="188"/>
      <c r="O45" s="188"/>
      <c r="P45" s="188"/>
      <c r="Q45" s="188"/>
    </row>
    <row r="46" spans="2:17" ht="29.25" customHeight="1">
      <c r="B46" s="145"/>
      <c r="C46" s="144" t="s">
        <v>281</v>
      </c>
      <c r="D46" s="189"/>
      <c r="E46" s="189"/>
      <c r="F46" s="195" t="s">
        <v>282</v>
      </c>
      <c r="G46" s="195"/>
      <c r="H46" s="195"/>
      <c r="I46" s="188" t="s">
        <v>408</v>
      </c>
      <c r="J46" s="188"/>
      <c r="K46" s="146" t="s">
        <v>12</v>
      </c>
      <c r="L46" s="146" t="s">
        <v>463</v>
      </c>
      <c r="M46" s="188" t="s">
        <v>464</v>
      </c>
      <c r="N46" s="188"/>
      <c r="O46" s="188"/>
      <c r="P46" s="188"/>
      <c r="Q46" s="188"/>
    </row>
    <row r="47" spans="2:17" ht="25.5" customHeight="1">
      <c r="B47" s="145"/>
      <c r="C47" s="3"/>
      <c r="D47" s="189"/>
      <c r="E47" s="189"/>
      <c r="F47" s="195" t="s">
        <v>11</v>
      </c>
      <c r="G47" s="195"/>
      <c r="H47" s="195"/>
      <c r="I47" s="188" t="s">
        <v>12</v>
      </c>
      <c r="J47" s="188"/>
      <c r="K47" s="146" t="s">
        <v>12</v>
      </c>
      <c r="L47" s="146" t="s">
        <v>12</v>
      </c>
      <c r="M47" s="188" t="s">
        <v>12</v>
      </c>
      <c r="N47" s="188"/>
      <c r="O47" s="188"/>
      <c r="P47" s="188"/>
      <c r="Q47" s="188"/>
    </row>
    <row r="48" spans="2:17" ht="21" customHeight="1">
      <c r="B48" s="145"/>
      <c r="C48" s="145"/>
      <c r="D48" s="197" t="s">
        <v>265</v>
      </c>
      <c r="E48" s="197"/>
      <c r="F48" s="195" t="s">
        <v>266</v>
      </c>
      <c r="G48" s="195"/>
      <c r="H48" s="195"/>
      <c r="I48" s="188" t="s">
        <v>408</v>
      </c>
      <c r="J48" s="188"/>
      <c r="K48" s="146" t="s">
        <v>12</v>
      </c>
      <c r="L48" s="146" t="s">
        <v>463</v>
      </c>
      <c r="M48" s="188" t="s">
        <v>464</v>
      </c>
      <c r="N48" s="188"/>
      <c r="O48" s="188"/>
      <c r="P48" s="188"/>
      <c r="Q48" s="188"/>
    </row>
    <row r="49" spans="2:17" ht="20.25" customHeight="1">
      <c r="B49" s="145"/>
      <c r="C49" s="144" t="s">
        <v>386</v>
      </c>
      <c r="D49" s="189"/>
      <c r="E49" s="189"/>
      <c r="F49" s="195" t="s">
        <v>387</v>
      </c>
      <c r="G49" s="195"/>
      <c r="H49" s="195"/>
      <c r="I49" s="188" t="s">
        <v>409</v>
      </c>
      <c r="J49" s="188"/>
      <c r="K49" s="146" t="s">
        <v>12</v>
      </c>
      <c r="L49" s="146" t="s">
        <v>465</v>
      </c>
      <c r="M49" s="188" t="s">
        <v>466</v>
      </c>
      <c r="N49" s="188"/>
      <c r="O49" s="188"/>
      <c r="P49" s="188"/>
      <c r="Q49" s="188"/>
    </row>
    <row r="50" spans="2:17" ht="28.5" customHeight="1">
      <c r="B50" s="145"/>
      <c r="C50" s="3"/>
      <c r="D50" s="189"/>
      <c r="E50" s="189"/>
      <c r="F50" s="195" t="s">
        <v>11</v>
      </c>
      <c r="G50" s="195"/>
      <c r="H50" s="195"/>
      <c r="I50" s="188" t="s">
        <v>12</v>
      </c>
      <c r="J50" s="188"/>
      <c r="K50" s="146" t="s">
        <v>12</v>
      </c>
      <c r="L50" s="146" t="s">
        <v>12</v>
      </c>
      <c r="M50" s="188" t="s">
        <v>12</v>
      </c>
      <c r="N50" s="188"/>
      <c r="O50" s="188"/>
      <c r="P50" s="188"/>
      <c r="Q50" s="188"/>
    </row>
    <row r="51" spans="2:17" ht="18" customHeight="1">
      <c r="B51" s="145"/>
      <c r="C51" s="145"/>
      <c r="D51" s="197" t="s">
        <v>265</v>
      </c>
      <c r="E51" s="197"/>
      <c r="F51" s="195" t="s">
        <v>266</v>
      </c>
      <c r="G51" s="195"/>
      <c r="H51" s="195"/>
      <c r="I51" s="188" t="s">
        <v>409</v>
      </c>
      <c r="J51" s="188"/>
      <c r="K51" s="146" t="s">
        <v>12</v>
      </c>
      <c r="L51" s="146" t="s">
        <v>465</v>
      </c>
      <c r="M51" s="188" t="s">
        <v>466</v>
      </c>
      <c r="N51" s="188"/>
      <c r="O51" s="188"/>
      <c r="P51" s="188"/>
      <c r="Q51" s="188"/>
    </row>
    <row r="52" spans="2:17" ht="16.5" customHeight="1">
      <c r="B52" s="144" t="s">
        <v>283</v>
      </c>
      <c r="C52" s="145"/>
      <c r="D52" s="189"/>
      <c r="E52" s="189"/>
      <c r="F52" s="195" t="s">
        <v>284</v>
      </c>
      <c r="G52" s="195"/>
      <c r="H52" s="195"/>
      <c r="I52" s="188" t="s">
        <v>410</v>
      </c>
      <c r="J52" s="188"/>
      <c r="K52" s="146" t="s">
        <v>12</v>
      </c>
      <c r="L52" s="146" t="s">
        <v>467</v>
      </c>
      <c r="M52" s="188" t="s">
        <v>468</v>
      </c>
      <c r="N52" s="188"/>
      <c r="O52" s="188"/>
      <c r="P52" s="188"/>
      <c r="Q52" s="188"/>
    </row>
    <row r="53" spans="2:17" ht="28.5" customHeight="1">
      <c r="B53" s="3"/>
      <c r="C53" s="145"/>
      <c r="D53" s="189"/>
      <c r="E53" s="189"/>
      <c r="F53" s="195" t="s">
        <v>11</v>
      </c>
      <c r="G53" s="195"/>
      <c r="H53" s="195"/>
      <c r="I53" s="188" t="s">
        <v>12</v>
      </c>
      <c r="J53" s="188"/>
      <c r="K53" s="146" t="s">
        <v>12</v>
      </c>
      <c r="L53" s="146" t="s">
        <v>12</v>
      </c>
      <c r="M53" s="188" t="s">
        <v>12</v>
      </c>
      <c r="N53" s="188"/>
      <c r="O53" s="188"/>
      <c r="P53" s="188"/>
      <c r="Q53" s="188"/>
    </row>
    <row r="54" spans="2:17" ht="20.25" customHeight="1">
      <c r="B54" s="145"/>
      <c r="C54" s="144" t="s">
        <v>388</v>
      </c>
      <c r="D54" s="189"/>
      <c r="E54" s="189"/>
      <c r="F54" s="195" t="s">
        <v>389</v>
      </c>
      <c r="G54" s="195"/>
      <c r="H54" s="195"/>
      <c r="I54" s="188" t="s">
        <v>411</v>
      </c>
      <c r="J54" s="188"/>
      <c r="K54" s="146" t="s">
        <v>12</v>
      </c>
      <c r="L54" s="146" t="s">
        <v>467</v>
      </c>
      <c r="M54" s="188" t="s">
        <v>469</v>
      </c>
      <c r="N54" s="188"/>
      <c r="O54" s="188"/>
      <c r="P54" s="188"/>
      <c r="Q54" s="188"/>
    </row>
    <row r="55" spans="2:17" ht="28.5" customHeight="1">
      <c r="B55" s="145"/>
      <c r="C55" s="3"/>
      <c r="D55" s="189"/>
      <c r="E55" s="189"/>
      <c r="F55" s="195" t="s">
        <v>11</v>
      </c>
      <c r="G55" s="195"/>
      <c r="H55" s="195"/>
      <c r="I55" s="188" t="s">
        <v>12</v>
      </c>
      <c r="J55" s="188"/>
      <c r="K55" s="146" t="s">
        <v>12</v>
      </c>
      <c r="L55" s="146" t="s">
        <v>12</v>
      </c>
      <c r="M55" s="188" t="s">
        <v>12</v>
      </c>
      <c r="N55" s="188"/>
      <c r="O55" s="188"/>
      <c r="P55" s="188"/>
      <c r="Q55" s="188"/>
    </row>
    <row r="56" spans="2:17" ht="21" customHeight="1">
      <c r="B56" s="145"/>
      <c r="C56" s="145"/>
      <c r="D56" s="197" t="s">
        <v>265</v>
      </c>
      <c r="E56" s="197"/>
      <c r="F56" s="195" t="s">
        <v>266</v>
      </c>
      <c r="G56" s="195"/>
      <c r="H56" s="195"/>
      <c r="I56" s="188" t="s">
        <v>412</v>
      </c>
      <c r="J56" s="188"/>
      <c r="K56" s="146" t="s">
        <v>12</v>
      </c>
      <c r="L56" s="146" t="s">
        <v>467</v>
      </c>
      <c r="M56" s="188" t="s">
        <v>470</v>
      </c>
      <c r="N56" s="188"/>
      <c r="O56" s="188"/>
      <c r="P56" s="188"/>
      <c r="Q56" s="188"/>
    </row>
    <row r="57" spans="2:17" ht="19.5" customHeight="1">
      <c r="B57" s="192" t="s">
        <v>10</v>
      </c>
      <c r="C57" s="192"/>
      <c r="D57" s="192"/>
      <c r="E57" s="192"/>
      <c r="F57" s="192"/>
      <c r="G57" s="192"/>
      <c r="H57" s="147" t="s">
        <v>13</v>
      </c>
      <c r="I57" s="191" t="s">
        <v>413</v>
      </c>
      <c r="J57" s="191"/>
      <c r="K57" s="148" t="s">
        <v>425</v>
      </c>
      <c r="L57" s="148" t="s">
        <v>471</v>
      </c>
      <c r="M57" s="191" t="s">
        <v>472</v>
      </c>
      <c r="N57" s="191"/>
      <c r="O57" s="191"/>
      <c r="P57" s="191"/>
      <c r="Q57" s="191"/>
    </row>
    <row r="58" spans="2:17" ht="27.75" customHeight="1">
      <c r="B58" s="193"/>
      <c r="C58" s="193"/>
      <c r="D58" s="193"/>
      <c r="E58" s="193"/>
      <c r="F58" s="202" t="s">
        <v>11</v>
      </c>
      <c r="G58" s="202"/>
      <c r="H58" s="202"/>
      <c r="I58" s="196" t="s">
        <v>255</v>
      </c>
      <c r="J58" s="196"/>
      <c r="K58" s="149" t="s">
        <v>12</v>
      </c>
      <c r="L58" s="149" t="s">
        <v>12</v>
      </c>
      <c r="M58" s="196" t="s">
        <v>255</v>
      </c>
      <c r="N58" s="196"/>
      <c r="O58" s="196"/>
      <c r="P58" s="196"/>
      <c r="Q58" s="196"/>
    </row>
    <row r="59" spans="2:17" ht="19.5" customHeight="1">
      <c r="B59" s="194" t="s">
        <v>14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</row>
    <row r="60" spans="2:17" ht="17.25" customHeight="1">
      <c r="B60" s="144" t="s">
        <v>286</v>
      </c>
      <c r="C60" s="145"/>
      <c r="D60" s="189"/>
      <c r="E60" s="189"/>
      <c r="F60" s="195" t="s">
        <v>287</v>
      </c>
      <c r="G60" s="195"/>
      <c r="H60" s="195"/>
      <c r="I60" s="188" t="s">
        <v>473</v>
      </c>
      <c r="J60" s="188"/>
      <c r="K60" s="146" t="s">
        <v>12</v>
      </c>
      <c r="L60" s="146" t="s">
        <v>474</v>
      </c>
      <c r="M60" s="188" t="s">
        <v>475</v>
      </c>
      <c r="N60" s="188"/>
      <c r="O60" s="188"/>
      <c r="P60" s="188"/>
      <c r="Q60" s="188"/>
    </row>
    <row r="61" spans="2:17" ht="26.25" customHeight="1">
      <c r="B61" s="3"/>
      <c r="C61" s="145"/>
      <c r="D61" s="189"/>
      <c r="E61" s="189"/>
      <c r="F61" s="195" t="s">
        <v>11</v>
      </c>
      <c r="G61" s="195"/>
      <c r="H61" s="195"/>
      <c r="I61" s="188" t="s">
        <v>12</v>
      </c>
      <c r="J61" s="188"/>
      <c r="K61" s="146" t="s">
        <v>12</v>
      </c>
      <c r="L61" s="146" t="s">
        <v>12</v>
      </c>
      <c r="M61" s="188" t="s">
        <v>12</v>
      </c>
      <c r="N61" s="188"/>
      <c r="O61" s="188"/>
      <c r="P61" s="188"/>
      <c r="Q61" s="188"/>
    </row>
    <row r="62" spans="2:17" ht="18" customHeight="1">
      <c r="B62" s="145"/>
      <c r="C62" s="144" t="s">
        <v>288</v>
      </c>
      <c r="D62" s="189"/>
      <c r="E62" s="189"/>
      <c r="F62" s="195" t="s">
        <v>289</v>
      </c>
      <c r="G62" s="195"/>
      <c r="H62" s="195"/>
      <c r="I62" s="188" t="s">
        <v>473</v>
      </c>
      <c r="J62" s="188"/>
      <c r="K62" s="146" t="s">
        <v>12</v>
      </c>
      <c r="L62" s="146" t="s">
        <v>474</v>
      </c>
      <c r="M62" s="188" t="s">
        <v>475</v>
      </c>
      <c r="N62" s="188"/>
      <c r="O62" s="188"/>
      <c r="P62" s="188"/>
      <c r="Q62" s="188"/>
    </row>
    <row r="63" spans="2:17" ht="28.5" customHeight="1">
      <c r="B63" s="145"/>
      <c r="C63" s="3"/>
      <c r="D63" s="189"/>
      <c r="E63" s="189"/>
      <c r="F63" s="195" t="s">
        <v>11</v>
      </c>
      <c r="G63" s="195"/>
      <c r="H63" s="195"/>
      <c r="I63" s="188" t="s">
        <v>12</v>
      </c>
      <c r="J63" s="188"/>
      <c r="K63" s="146" t="s">
        <v>12</v>
      </c>
      <c r="L63" s="146" t="s">
        <v>12</v>
      </c>
      <c r="M63" s="188" t="s">
        <v>12</v>
      </c>
      <c r="N63" s="188"/>
      <c r="O63" s="188"/>
      <c r="P63" s="188"/>
      <c r="Q63" s="188"/>
    </row>
    <row r="64" spans="2:17" ht="39.75" customHeight="1">
      <c r="B64" s="145"/>
      <c r="C64" s="145"/>
      <c r="D64" s="197" t="s">
        <v>476</v>
      </c>
      <c r="E64" s="197"/>
      <c r="F64" s="195" t="s">
        <v>477</v>
      </c>
      <c r="G64" s="195"/>
      <c r="H64" s="195"/>
      <c r="I64" s="188" t="s">
        <v>473</v>
      </c>
      <c r="J64" s="188"/>
      <c r="K64" s="146" t="s">
        <v>12</v>
      </c>
      <c r="L64" s="146" t="s">
        <v>474</v>
      </c>
      <c r="M64" s="188" t="s">
        <v>475</v>
      </c>
      <c r="N64" s="188"/>
      <c r="O64" s="188"/>
      <c r="P64" s="188"/>
      <c r="Q64" s="188"/>
    </row>
    <row r="65" spans="2:17" ht="24" customHeight="1">
      <c r="B65" s="192" t="s">
        <v>14</v>
      </c>
      <c r="C65" s="192"/>
      <c r="D65" s="192"/>
      <c r="E65" s="192"/>
      <c r="F65" s="192"/>
      <c r="G65" s="192"/>
      <c r="H65" s="147" t="s">
        <v>13</v>
      </c>
      <c r="I65" s="191" t="s">
        <v>417</v>
      </c>
      <c r="J65" s="191"/>
      <c r="K65" s="148" t="s">
        <v>12</v>
      </c>
      <c r="L65" s="148" t="s">
        <v>474</v>
      </c>
      <c r="M65" s="191" t="s">
        <v>478</v>
      </c>
      <c r="N65" s="191"/>
      <c r="O65" s="191"/>
      <c r="P65" s="191"/>
      <c r="Q65" s="191"/>
    </row>
    <row r="66" spans="2:17" ht="29.25" customHeight="1">
      <c r="B66" s="193"/>
      <c r="C66" s="193"/>
      <c r="D66" s="193"/>
      <c r="E66" s="193"/>
      <c r="F66" s="202" t="s">
        <v>11</v>
      </c>
      <c r="G66" s="202"/>
      <c r="H66" s="202"/>
      <c r="I66" s="196" t="s">
        <v>234</v>
      </c>
      <c r="J66" s="196"/>
      <c r="K66" s="149" t="s">
        <v>12</v>
      </c>
      <c r="L66" s="149" t="s">
        <v>12</v>
      </c>
      <c r="M66" s="196" t="s">
        <v>234</v>
      </c>
      <c r="N66" s="196"/>
      <c r="O66" s="196"/>
      <c r="P66" s="196"/>
      <c r="Q66" s="196"/>
    </row>
    <row r="67" spans="2:17" ht="19.5" customHeight="1">
      <c r="B67" s="194" t="s">
        <v>314</v>
      </c>
      <c r="C67" s="194"/>
      <c r="D67" s="194"/>
      <c r="E67" s="194"/>
      <c r="F67" s="194"/>
      <c r="G67" s="194"/>
      <c r="H67" s="194"/>
      <c r="I67" s="191" t="s">
        <v>418</v>
      </c>
      <c r="J67" s="191"/>
      <c r="K67" s="148" t="s">
        <v>425</v>
      </c>
      <c r="L67" s="148" t="s">
        <v>479</v>
      </c>
      <c r="M67" s="191" t="s">
        <v>480</v>
      </c>
      <c r="N67" s="191"/>
      <c r="O67" s="191"/>
      <c r="P67" s="191"/>
      <c r="Q67" s="191"/>
    </row>
    <row r="68" spans="2:17" ht="35.25" customHeight="1">
      <c r="B68" s="194"/>
      <c r="C68" s="194"/>
      <c r="D68" s="194"/>
      <c r="E68" s="194"/>
      <c r="F68" s="204" t="s">
        <v>11</v>
      </c>
      <c r="G68" s="204"/>
      <c r="H68" s="204"/>
      <c r="I68" s="205" t="s">
        <v>315</v>
      </c>
      <c r="J68" s="205"/>
      <c r="K68" s="150" t="s">
        <v>12</v>
      </c>
      <c r="L68" s="150" t="s">
        <v>12</v>
      </c>
      <c r="M68" s="205" t="s">
        <v>315</v>
      </c>
      <c r="N68" s="205"/>
      <c r="O68" s="205"/>
      <c r="P68" s="205"/>
      <c r="Q68" s="205"/>
    </row>
    <row r="69" spans="2:17" ht="19.5" customHeight="1">
      <c r="B69" s="203" t="s">
        <v>27</v>
      </c>
      <c r="C69" s="203"/>
      <c r="D69" s="203"/>
      <c r="E69" s="203"/>
      <c r="F69" s="203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</row>
  </sheetData>
  <sheetProtection/>
  <mergeCells count="252">
    <mergeCell ref="B69:F69"/>
    <mergeCell ref="I67:J67"/>
    <mergeCell ref="M67:Q67"/>
    <mergeCell ref="B66:E66"/>
    <mergeCell ref="B67:H67"/>
    <mergeCell ref="B68:E68"/>
    <mergeCell ref="F68:H68"/>
    <mergeCell ref="I68:J68"/>
    <mergeCell ref="M68:Q68"/>
    <mergeCell ref="I65:J65"/>
    <mergeCell ref="M65:Q65"/>
    <mergeCell ref="B65:G65"/>
    <mergeCell ref="F66:H66"/>
    <mergeCell ref="I66:J66"/>
    <mergeCell ref="M66:Q66"/>
    <mergeCell ref="D63:E63"/>
    <mergeCell ref="F63:H63"/>
    <mergeCell ref="I63:J63"/>
    <mergeCell ref="M63:Q63"/>
    <mergeCell ref="D64:E64"/>
    <mergeCell ref="F64:H64"/>
    <mergeCell ref="I64:J64"/>
    <mergeCell ref="M64:Q64"/>
    <mergeCell ref="D61:E61"/>
    <mergeCell ref="F61:H61"/>
    <mergeCell ref="I61:J61"/>
    <mergeCell ref="M61:Q61"/>
    <mergeCell ref="D62:E62"/>
    <mergeCell ref="F62:H62"/>
    <mergeCell ref="I62:J62"/>
    <mergeCell ref="M62:Q62"/>
    <mergeCell ref="D56:E56"/>
    <mergeCell ref="F56:H56"/>
    <mergeCell ref="F58:H58"/>
    <mergeCell ref="I56:J56"/>
    <mergeCell ref="M56:Q56"/>
    <mergeCell ref="D55:E55"/>
    <mergeCell ref="F55:H55"/>
    <mergeCell ref="I58:J58"/>
    <mergeCell ref="I23:J23"/>
    <mergeCell ref="M23:Q23"/>
    <mergeCell ref="F24:H24"/>
    <mergeCell ref="I24:J24"/>
    <mergeCell ref="M24:Q24"/>
    <mergeCell ref="D25:E25"/>
    <mergeCell ref="D23:E23"/>
    <mergeCell ref="F23:H23"/>
    <mergeCell ref="D24:E24"/>
    <mergeCell ref="F25:H25"/>
    <mergeCell ref="M12:Q12"/>
    <mergeCell ref="F16:H16"/>
    <mergeCell ref="F19:H19"/>
    <mergeCell ref="D17:E17"/>
    <mergeCell ref="F17:H17"/>
    <mergeCell ref="I12:J12"/>
    <mergeCell ref="M16:Q16"/>
    <mergeCell ref="I17:J17"/>
    <mergeCell ref="F13:H13"/>
    <mergeCell ref="D12:E12"/>
    <mergeCell ref="F5:H5"/>
    <mergeCell ref="O3:P3"/>
    <mergeCell ref="M18:Q18"/>
    <mergeCell ref="I18:J18"/>
    <mergeCell ref="F6:H6"/>
    <mergeCell ref="F8:H8"/>
    <mergeCell ref="M17:Q17"/>
    <mergeCell ref="B7:Q7"/>
    <mergeCell ref="F9:H9"/>
    <mergeCell ref="M9:Q9"/>
    <mergeCell ref="K1:P1"/>
    <mergeCell ref="A2:P2"/>
    <mergeCell ref="I8:J8"/>
    <mergeCell ref="D5:E5"/>
    <mergeCell ref="M5:Q5"/>
    <mergeCell ref="D6:E6"/>
    <mergeCell ref="D8:E8"/>
    <mergeCell ref="I5:J5"/>
    <mergeCell ref="I6:J6"/>
    <mergeCell ref="M6:Q6"/>
    <mergeCell ref="M8:Q8"/>
    <mergeCell ref="M10:Q10"/>
    <mergeCell ref="I11:J11"/>
    <mergeCell ref="M13:Q13"/>
    <mergeCell ref="D9:E9"/>
    <mergeCell ref="D10:E10"/>
    <mergeCell ref="F10:H10"/>
    <mergeCell ref="M11:Q11"/>
    <mergeCell ref="I9:J9"/>
    <mergeCell ref="D11:E11"/>
    <mergeCell ref="I10:J10"/>
    <mergeCell ref="F14:H14"/>
    <mergeCell ref="F11:H11"/>
    <mergeCell ref="F12:H12"/>
    <mergeCell ref="I13:J13"/>
    <mergeCell ref="I14:J14"/>
    <mergeCell ref="D13:E13"/>
    <mergeCell ref="M14:Q14"/>
    <mergeCell ref="M22:Q22"/>
    <mergeCell ref="I22:J22"/>
    <mergeCell ref="D14:E14"/>
    <mergeCell ref="M21:Q21"/>
    <mergeCell ref="I21:J21"/>
    <mergeCell ref="D16:E16"/>
    <mergeCell ref="I16:J16"/>
    <mergeCell ref="M19:Q19"/>
    <mergeCell ref="I19:J19"/>
    <mergeCell ref="D15:E15"/>
    <mergeCell ref="F15:H15"/>
    <mergeCell ref="I15:J15"/>
    <mergeCell ref="M15:Q15"/>
    <mergeCell ref="F22:H22"/>
    <mergeCell ref="D18:E18"/>
    <mergeCell ref="F18:H18"/>
    <mergeCell ref="D19:E19"/>
    <mergeCell ref="D20:E20"/>
    <mergeCell ref="F20:H20"/>
    <mergeCell ref="I20:J20"/>
    <mergeCell ref="M20:Q20"/>
    <mergeCell ref="D21:E21"/>
    <mergeCell ref="F21:H21"/>
    <mergeCell ref="D22:E22"/>
    <mergeCell ref="I25:J25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D29:E29"/>
    <mergeCell ref="F29:H29"/>
    <mergeCell ref="I29:J29"/>
    <mergeCell ref="M29:Q29"/>
    <mergeCell ref="D30:E30"/>
    <mergeCell ref="F30:H30"/>
    <mergeCell ref="I30:J30"/>
    <mergeCell ref="M30:Q30"/>
    <mergeCell ref="D31:E31"/>
    <mergeCell ref="F31:H31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D36:E36"/>
    <mergeCell ref="F36:H36"/>
    <mergeCell ref="I36:J36"/>
    <mergeCell ref="M36:Q36"/>
    <mergeCell ref="D37:E37"/>
    <mergeCell ref="F37:H37"/>
    <mergeCell ref="I37:J37"/>
    <mergeCell ref="M37:Q37"/>
    <mergeCell ref="D38:E38"/>
    <mergeCell ref="F38:H38"/>
    <mergeCell ref="I38:J38"/>
    <mergeCell ref="M38:Q38"/>
    <mergeCell ref="D39:E39"/>
    <mergeCell ref="F39:H39"/>
    <mergeCell ref="I39:J39"/>
    <mergeCell ref="M39:Q39"/>
    <mergeCell ref="D40:E40"/>
    <mergeCell ref="F40:H40"/>
    <mergeCell ref="I40:J40"/>
    <mergeCell ref="M40:Q40"/>
    <mergeCell ref="D41:E41"/>
    <mergeCell ref="F41:H41"/>
    <mergeCell ref="I41:J41"/>
    <mergeCell ref="M41:Q41"/>
    <mergeCell ref="D42:E42"/>
    <mergeCell ref="F42:H42"/>
    <mergeCell ref="I42:J42"/>
    <mergeCell ref="M42:Q42"/>
    <mergeCell ref="D43:E43"/>
    <mergeCell ref="F43:H43"/>
    <mergeCell ref="I43:J43"/>
    <mergeCell ref="M43:Q43"/>
    <mergeCell ref="D44:E44"/>
    <mergeCell ref="F44:H44"/>
    <mergeCell ref="I44:J44"/>
    <mergeCell ref="M44:Q44"/>
    <mergeCell ref="D45:E45"/>
    <mergeCell ref="F45:H45"/>
    <mergeCell ref="I45:J45"/>
    <mergeCell ref="M45:Q45"/>
    <mergeCell ref="D46:E46"/>
    <mergeCell ref="F46:H46"/>
    <mergeCell ref="I46:J46"/>
    <mergeCell ref="M46:Q46"/>
    <mergeCell ref="D47:E47"/>
    <mergeCell ref="F47:H47"/>
    <mergeCell ref="I47:J47"/>
    <mergeCell ref="M47:Q47"/>
    <mergeCell ref="D48:E48"/>
    <mergeCell ref="F48:H48"/>
    <mergeCell ref="I48:J48"/>
    <mergeCell ref="M48:Q48"/>
    <mergeCell ref="D49:E49"/>
    <mergeCell ref="F49:H49"/>
    <mergeCell ref="I49:J49"/>
    <mergeCell ref="M49:Q49"/>
    <mergeCell ref="D50:E50"/>
    <mergeCell ref="F50:H50"/>
    <mergeCell ref="I50:J50"/>
    <mergeCell ref="M50:Q50"/>
    <mergeCell ref="D54:E54"/>
    <mergeCell ref="D51:E51"/>
    <mergeCell ref="F51:H51"/>
    <mergeCell ref="I51:J51"/>
    <mergeCell ref="M51:Q51"/>
    <mergeCell ref="D52:E52"/>
    <mergeCell ref="F52:H52"/>
    <mergeCell ref="I52:J52"/>
    <mergeCell ref="M52:Q52"/>
    <mergeCell ref="I60:J60"/>
    <mergeCell ref="M58:Q58"/>
    <mergeCell ref="I53:J53"/>
    <mergeCell ref="M53:Q53"/>
    <mergeCell ref="F54:H54"/>
    <mergeCell ref="I54:J54"/>
    <mergeCell ref="M54:Q54"/>
    <mergeCell ref="F53:H53"/>
    <mergeCell ref="I55:J55"/>
    <mergeCell ref="M55:Q55"/>
    <mergeCell ref="M60:Q60"/>
    <mergeCell ref="D53:E53"/>
    <mergeCell ref="G69:Q69"/>
    <mergeCell ref="I57:J57"/>
    <mergeCell ref="M57:Q57"/>
    <mergeCell ref="B57:G57"/>
    <mergeCell ref="B58:E58"/>
    <mergeCell ref="B59:Q59"/>
    <mergeCell ref="D60:E60"/>
    <mergeCell ref="F60:H60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144"/>
  <sheetViews>
    <sheetView showGridLines="0" zoomScalePageLayoutView="0" workbookViewId="0" topLeftCell="A1">
      <selection activeCell="AC4" sqref="AC4"/>
    </sheetView>
  </sheetViews>
  <sheetFormatPr defaultColWidth="9.33203125" defaultRowHeight="12.75"/>
  <cols>
    <col min="1" max="1" width="4.5" style="143" customWidth="1"/>
    <col min="2" max="2" width="5.66015625" style="143" customWidth="1"/>
    <col min="3" max="3" width="5" style="143" customWidth="1"/>
    <col min="4" max="4" width="5.16015625" style="143" customWidth="1"/>
    <col min="5" max="5" width="6.83203125" style="143" customWidth="1"/>
    <col min="6" max="6" width="5.16015625" style="143" customWidth="1"/>
    <col min="7" max="7" width="3.16015625" style="143" customWidth="1"/>
    <col min="8" max="9" width="12" style="143" customWidth="1"/>
    <col min="10" max="10" width="10.83203125" style="143" customWidth="1"/>
    <col min="11" max="12" width="11.33203125" style="143" customWidth="1"/>
    <col min="13" max="13" width="8.66015625" style="143" customWidth="1"/>
    <col min="14" max="14" width="8.83203125" style="143" customWidth="1"/>
    <col min="15" max="15" width="9.16015625" style="143" customWidth="1"/>
    <col min="16" max="16" width="9.33203125" style="143" customWidth="1"/>
    <col min="17" max="17" width="8.66015625" style="143" customWidth="1"/>
    <col min="18" max="18" width="10" style="143" customWidth="1"/>
    <col min="19" max="19" width="9.83203125" style="143" customWidth="1"/>
    <col min="20" max="20" width="4.83203125" style="143" customWidth="1"/>
    <col min="21" max="21" width="4" style="143" customWidth="1"/>
    <col min="22" max="22" width="8.83203125" style="143" customWidth="1"/>
    <col min="23" max="23" width="5.5" style="143" customWidth="1"/>
    <col min="24" max="24" width="2.16015625" style="143" customWidth="1"/>
    <col min="25" max="25" width="1.3359375" style="143" customWidth="1"/>
    <col min="26" max="16384" width="9.33203125" style="143" customWidth="1"/>
  </cols>
  <sheetData>
    <row r="1" spans="1:23" ht="46.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09" t="s">
        <v>495</v>
      </c>
      <c r="O1" s="209"/>
      <c r="P1" s="209"/>
      <c r="Q1" s="209"/>
      <c r="R1" s="209"/>
      <c r="S1" s="209"/>
      <c r="T1" s="209"/>
      <c r="U1" s="141"/>
      <c r="V1" s="141"/>
      <c r="W1" s="142"/>
    </row>
    <row r="2" spans="1:23" ht="21.75" customHeight="1">
      <c r="A2" s="210" t="s">
        <v>236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142"/>
    </row>
    <row r="3" ht="6.75" customHeight="1"/>
    <row r="4" spans="1:23" ht="12.75" customHeight="1">
      <c r="A4" s="208" t="s">
        <v>1</v>
      </c>
      <c r="B4" s="208" t="s">
        <v>2</v>
      </c>
      <c r="C4" s="208" t="s">
        <v>52</v>
      </c>
      <c r="D4" s="208" t="s">
        <v>4</v>
      </c>
      <c r="E4" s="208"/>
      <c r="F4" s="208"/>
      <c r="G4" s="208"/>
      <c r="H4" s="208" t="s">
        <v>24</v>
      </c>
      <c r="I4" s="208" t="s">
        <v>28</v>
      </c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</row>
    <row r="5" spans="1:23" ht="12.75" customHeight="1">
      <c r="A5" s="208"/>
      <c r="B5" s="208"/>
      <c r="C5" s="208"/>
      <c r="D5" s="208"/>
      <c r="E5" s="208"/>
      <c r="F5" s="208"/>
      <c r="G5" s="208"/>
      <c r="H5" s="208"/>
      <c r="I5" s="208" t="s">
        <v>26</v>
      </c>
      <c r="J5" s="208" t="s">
        <v>20</v>
      </c>
      <c r="K5" s="208"/>
      <c r="L5" s="208"/>
      <c r="M5" s="208"/>
      <c r="N5" s="208"/>
      <c r="O5" s="208"/>
      <c r="P5" s="208"/>
      <c r="Q5" s="208"/>
      <c r="R5" s="208" t="s">
        <v>23</v>
      </c>
      <c r="S5" s="208" t="s">
        <v>20</v>
      </c>
      <c r="T5" s="208"/>
      <c r="U5" s="208"/>
      <c r="V5" s="208"/>
      <c r="W5" s="208"/>
    </row>
    <row r="6" spans="1:23" ht="12.75" customHeight="1">
      <c r="A6" s="208"/>
      <c r="B6" s="208"/>
      <c r="C6" s="208"/>
      <c r="D6" s="208"/>
      <c r="E6" s="208"/>
      <c r="F6" s="208"/>
      <c r="G6" s="208"/>
      <c r="H6" s="208"/>
      <c r="I6" s="208"/>
      <c r="J6" s="208" t="s">
        <v>51</v>
      </c>
      <c r="K6" s="208" t="s">
        <v>20</v>
      </c>
      <c r="L6" s="208"/>
      <c r="M6" s="208" t="s">
        <v>19</v>
      </c>
      <c r="N6" s="208" t="s">
        <v>18</v>
      </c>
      <c r="O6" s="208" t="s">
        <v>17</v>
      </c>
      <c r="P6" s="208" t="s">
        <v>31</v>
      </c>
      <c r="Q6" s="208" t="s">
        <v>29</v>
      </c>
      <c r="R6" s="208"/>
      <c r="S6" s="208" t="s">
        <v>22</v>
      </c>
      <c r="T6" s="208" t="s">
        <v>21</v>
      </c>
      <c r="U6" s="208"/>
      <c r="V6" s="208" t="s">
        <v>25</v>
      </c>
      <c r="W6" s="208" t="s">
        <v>30</v>
      </c>
    </row>
    <row r="7" spans="1:23" ht="61.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172" t="s">
        <v>15</v>
      </c>
      <c r="L7" s="172" t="s">
        <v>50</v>
      </c>
      <c r="M7" s="208"/>
      <c r="N7" s="208"/>
      <c r="O7" s="208"/>
      <c r="P7" s="208"/>
      <c r="Q7" s="208"/>
      <c r="R7" s="208"/>
      <c r="S7" s="208"/>
      <c r="T7" s="208" t="s">
        <v>16</v>
      </c>
      <c r="U7" s="208"/>
      <c r="V7" s="208"/>
      <c r="W7" s="208"/>
    </row>
    <row r="8" spans="1:23" ht="8.25">
      <c r="A8" s="173" t="s">
        <v>5</v>
      </c>
      <c r="B8" s="173" t="s">
        <v>6</v>
      </c>
      <c r="C8" s="173" t="s">
        <v>7</v>
      </c>
      <c r="D8" s="211" t="s">
        <v>8</v>
      </c>
      <c r="E8" s="211"/>
      <c r="F8" s="211"/>
      <c r="G8" s="211"/>
      <c r="H8" s="173" t="s">
        <v>9</v>
      </c>
      <c r="I8" s="173" t="s">
        <v>34</v>
      </c>
      <c r="J8" s="173" t="s">
        <v>33</v>
      </c>
      <c r="K8" s="173" t="s">
        <v>32</v>
      </c>
      <c r="L8" s="173" t="s">
        <v>49</v>
      </c>
      <c r="M8" s="173" t="s">
        <v>48</v>
      </c>
      <c r="N8" s="173" t="s">
        <v>47</v>
      </c>
      <c r="O8" s="173" t="s">
        <v>46</v>
      </c>
      <c r="P8" s="173" t="s">
        <v>45</v>
      </c>
      <c r="Q8" s="173" t="s">
        <v>44</v>
      </c>
      <c r="R8" s="173" t="s">
        <v>43</v>
      </c>
      <c r="S8" s="173" t="s">
        <v>42</v>
      </c>
      <c r="T8" s="211" t="s">
        <v>41</v>
      </c>
      <c r="U8" s="211"/>
      <c r="V8" s="173" t="s">
        <v>40</v>
      </c>
      <c r="W8" s="173" t="s">
        <v>39</v>
      </c>
    </row>
    <row r="9" spans="1:23" ht="12.75" customHeight="1">
      <c r="A9" s="208" t="s">
        <v>240</v>
      </c>
      <c r="B9" s="208" t="s">
        <v>269</v>
      </c>
      <c r="C9" s="208" t="s">
        <v>269</v>
      </c>
      <c r="D9" s="206" t="s">
        <v>423</v>
      </c>
      <c r="E9" s="206"/>
      <c r="F9" s="206" t="s">
        <v>271</v>
      </c>
      <c r="G9" s="206"/>
      <c r="H9" s="171">
        <v>77250</v>
      </c>
      <c r="I9" s="171">
        <v>77250</v>
      </c>
      <c r="J9" s="171">
        <v>74250</v>
      </c>
      <c r="K9" s="171">
        <v>7000</v>
      </c>
      <c r="L9" s="171">
        <v>67250</v>
      </c>
      <c r="M9" s="171">
        <v>0</v>
      </c>
      <c r="N9" s="171">
        <v>3000</v>
      </c>
      <c r="O9" s="171">
        <v>0</v>
      </c>
      <c r="P9" s="171">
        <v>0</v>
      </c>
      <c r="Q9" s="171">
        <v>0</v>
      </c>
      <c r="R9" s="171">
        <v>0</v>
      </c>
      <c r="S9" s="171">
        <v>0</v>
      </c>
      <c r="T9" s="207">
        <v>0</v>
      </c>
      <c r="U9" s="207"/>
      <c r="V9" s="171">
        <v>0</v>
      </c>
      <c r="W9" s="171">
        <v>0</v>
      </c>
    </row>
    <row r="10" spans="1:23" ht="12.75" customHeight="1">
      <c r="A10" s="208"/>
      <c r="B10" s="208"/>
      <c r="C10" s="208"/>
      <c r="D10" s="206"/>
      <c r="E10" s="206"/>
      <c r="F10" s="206" t="s">
        <v>272</v>
      </c>
      <c r="G10" s="206"/>
      <c r="H10" s="171">
        <v>-40000</v>
      </c>
      <c r="I10" s="171">
        <v>-40000</v>
      </c>
      <c r="J10" s="171">
        <v>-40000</v>
      </c>
      <c r="K10" s="171">
        <v>0</v>
      </c>
      <c r="L10" s="171">
        <v>-40000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207">
        <v>0</v>
      </c>
      <c r="U10" s="207"/>
      <c r="V10" s="171">
        <v>0</v>
      </c>
      <c r="W10" s="171">
        <v>0</v>
      </c>
    </row>
    <row r="11" spans="1:23" ht="12.75" customHeight="1">
      <c r="A11" s="208"/>
      <c r="B11" s="208"/>
      <c r="C11" s="208"/>
      <c r="D11" s="206"/>
      <c r="E11" s="206"/>
      <c r="F11" s="206" t="s">
        <v>273</v>
      </c>
      <c r="G11" s="206"/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  <c r="R11" s="171">
        <v>0</v>
      </c>
      <c r="S11" s="171">
        <v>0</v>
      </c>
      <c r="T11" s="207">
        <v>0</v>
      </c>
      <c r="U11" s="207"/>
      <c r="V11" s="171">
        <v>0</v>
      </c>
      <c r="W11" s="171">
        <v>0</v>
      </c>
    </row>
    <row r="12" spans="1:23" ht="12.75" customHeight="1">
      <c r="A12" s="208"/>
      <c r="B12" s="208"/>
      <c r="C12" s="208"/>
      <c r="D12" s="206"/>
      <c r="E12" s="206"/>
      <c r="F12" s="206" t="s">
        <v>274</v>
      </c>
      <c r="G12" s="206"/>
      <c r="H12" s="171">
        <v>37250</v>
      </c>
      <c r="I12" s="171">
        <v>37250</v>
      </c>
      <c r="J12" s="171">
        <v>34250</v>
      </c>
      <c r="K12" s="171">
        <v>7000</v>
      </c>
      <c r="L12" s="171">
        <v>27250</v>
      </c>
      <c r="M12" s="171">
        <v>0</v>
      </c>
      <c r="N12" s="171">
        <v>3000</v>
      </c>
      <c r="O12" s="171">
        <v>0</v>
      </c>
      <c r="P12" s="171">
        <v>0</v>
      </c>
      <c r="Q12" s="171">
        <v>0</v>
      </c>
      <c r="R12" s="171">
        <v>0</v>
      </c>
      <c r="S12" s="171">
        <v>0</v>
      </c>
      <c r="T12" s="207">
        <v>0</v>
      </c>
      <c r="U12" s="207"/>
      <c r="V12" s="171">
        <v>0</v>
      </c>
      <c r="W12" s="171">
        <v>0</v>
      </c>
    </row>
    <row r="13" spans="1:23" ht="12.75" customHeight="1">
      <c r="A13" s="208" t="s">
        <v>269</v>
      </c>
      <c r="B13" s="208" t="s">
        <v>239</v>
      </c>
      <c r="C13" s="208" t="s">
        <v>269</v>
      </c>
      <c r="D13" s="206" t="s">
        <v>427</v>
      </c>
      <c r="E13" s="206"/>
      <c r="F13" s="206" t="s">
        <v>271</v>
      </c>
      <c r="G13" s="206"/>
      <c r="H13" s="171">
        <v>45000</v>
      </c>
      <c r="I13" s="171">
        <v>45000</v>
      </c>
      <c r="J13" s="171">
        <v>45000</v>
      </c>
      <c r="K13" s="171">
        <v>0</v>
      </c>
      <c r="L13" s="171">
        <v>45000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  <c r="R13" s="171">
        <v>0</v>
      </c>
      <c r="S13" s="171">
        <v>0</v>
      </c>
      <c r="T13" s="207">
        <v>0</v>
      </c>
      <c r="U13" s="207"/>
      <c r="V13" s="171">
        <v>0</v>
      </c>
      <c r="W13" s="171">
        <v>0</v>
      </c>
    </row>
    <row r="14" spans="1:23" ht="12.75" customHeight="1">
      <c r="A14" s="208"/>
      <c r="B14" s="208"/>
      <c r="C14" s="208"/>
      <c r="D14" s="206"/>
      <c r="E14" s="206"/>
      <c r="F14" s="206" t="s">
        <v>272</v>
      </c>
      <c r="G14" s="206"/>
      <c r="H14" s="171">
        <v>-40000</v>
      </c>
      <c r="I14" s="171">
        <v>-40000</v>
      </c>
      <c r="J14" s="171">
        <v>-40000</v>
      </c>
      <c r="K14" s="171">
        <v>0</v>
      </c>
      <c r="L14" s="171">
        <v>-40000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0</v>
      </c>
      <c r="T14" s="207">
        <v>0</v>
      </c>
      <c r="U14" s="207"/>
      <c r="V14" s="171">
        <v>0</v>
      </c>
      <c r="W14" s="171">
        <v>0</v>
      </c>
    </row>
    <row r="15" spans="1:23" ht="12.75" customHeight="1">
      <c r="A15" s="208"/>
      <c r="B15" s="208"/>
      <c r="C15" s="208"/>
      <c r="D15" s="206"/>
      <c r="E15" s="206"/>
      <c r="F15" s="206" t="s">
        <v>273</v>
      </c>
      <c r="G15" s="206"/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0</v>
      </c>
      <c r="S15" s="171">
        <v>0</v>
      </c>
      <c r="T15" s="207">
        <v>0</v>
      </c>
      <c r="U15" s="207"/>
      <c r="V15" s="171">
        <v>0</v>
      </c>
      <c r="W15" s="171">
        <v>0</v>
      </c>
    </row>
    <row r="16" spans="1:23" ht="12.75" customHeight="1">
      <c r="A16" s="208"/>
      <c r="B16" s="208"/>
      <c r="C16" s="208"/>
      <c r="D16" s="206"/>
      <c r="E16" s="206"/>
      <c r="F16" s="206" t="s">
        <v>274</v>
      </c>
      <c r="G16" s="206"/>
      <c r="H16" s="171">
        <v>5000</v>
      </c>
      <c r="I16" s="171">
        <v>5000</v>
      </c>
      <c r="J16" s="171">
        <v>5000</v>
      </c>
      <c r="K16" s="171">
        <v>0</v>
      </c>
      <c r="L16" s="171">
        <v>5000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0</v>
      </c>
      <c r="T16" s="207">
        <v>0</v>
      </c>
      <c r="U16" s="207"/>
      <c r="V16" s="171">
        <v>0</v>
      </c>
      <c r="W16" s="171">
        <v>0</v>
      </c>
    </row>
    <row r="17" spans="1:23" ht="12.75" customHeight="1">
      <c r="A17" s="208" t="s">
        <v>286</v>
      </c>
      <c r="B17" s="208" t="s">
        <v>269</v>
      </c>
      <c r="C17" s="208" t="s">
        <v>269</v>
      </c>
      <c r="D17" s="206" t="s">
        <v>287</v>
      </c>
      <c r="E17" s="206"/>
      <c r="F17" s="206" t="s">
        <v>271</v>
      </c>
      <c r="G17" s="206"/>
      <c r="H17" s="171">
        <v>9262366</v>
      </c>
      <c r="I17" s="171">
        <v>5606407</v>
      </c>
      <c r="J17" s="171">
        <v>5206407</v>
      </c>
      <c r="K17" s="171">
        <v>1870</v>
      </c>
      <c r="L17" s="171">
        <v>5204537</v>
      </c>
      <c r="M17" s="171">
        <v>400000</v>
      </c>
      <c r="N17" s="171">
        <v>0</v>
      </c>
      <c r="O17" s="171">
        <v>0</v>
      </c>
      <c r="P17" s="171">
        <v>0</v>
      </c>
      <c r="Q17" s="171">
        <v>0</v>
      </c>
      <c r="R17" s="171">
        <v>3655959</v>
      </c>
      <c r="S17" s="171">
        <v>3655959</v>
      </c>
      <c r="T17" s="207">
        <v>0</v>
      </c>
      <c r="U17" s="207"/>
      <c r="V17" s="171">
        <v>0</v>
      </c>
      <c r="W17" s="171">
        <v>0</v>
      </c>
    </row>
    <row r="18" spans="1:23" ht="12.75" customHeight="1">
      <c r="A18" s="208"/>
      <c r="B18" s="208"/>
      <c r="C18" s="208"/>
      <c r="D18" s="206"/>
      <c r="E18" s="206"/>
      <c r="F18" s="206" t="s">
        <v>272</v>
      </c>
      <c r="G18" s="206"/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0</v>
      </c>
      <c r="T18" s="207">
        <v>0</v>
      </c>
      <c r="U18" s="207"/>
      <c r="V18" s="171">
        <v>0</v>
      </c>
      <c r="W18" s="171">
        <v>0</v>
      </c>
    </row>
    <row r="19" spans="1:23" ht="12.75" customHeight="1">
      <c r="A19" s="208"/>
      <c r="B19" s="208"/>
      <c r="C19" s="208"/>
      <c r="D19" s="206"/>
      <c r="E19" s="206"/>
      <c r="F19" s="206" t="s">
        <v>273</v>
      </c>
      <c r="G19" s="206"/>
      <c r="H19" s="171">
        <v>4491707</v>
      </c>
      <c r="I19" s="171">
        <v>0</v>
      </c>
      <c r="J19" s="171">
        <v>0</v>
      </c>
      <c r="K19" s="171">
        <v>0</v>
      </c>
      <c r="L19" s="171">
        <v>0</v>
      </c>
      <c r="M19" s="171">
        <v>0</v>
      </c>
      <c r="N19" s="171">
        <v>0</v>
      </c>
      <c r="O19" s="171">
        <v>0</v>
      </c>
      <c r="P19" s="171">
        <v>0</v>
      </c>
      <c r="Q19" s="171">
        <v>0</v>
      </c>
      <c r="R19" s="171">
        <v>4491707</v>
      </c>
      <c r="S19" s="171">
        <v>4491707</v>
      </c>
      <c r="T19" s="207">
        <v>0</v>
      </c>
      <c r="U19" s="207"/>
      <c r="V19" s="171">
        <v>0</v>
      </c>
      <c r="W19" s="171">
        <v>0</v>
      </c>
    </row>
    <row r="20" spans="1:23" ht="12.75" customHeight="1">
      <c r="A20" s="208"/>
      <c r="B20" s="208"/>
      <c r="C20" s="208"/>
      <c r="D20" s="206"/>
      <c r="E20" s="206"/>
      <c r="F20" s="206" t="s">
        <v>274</v>
      </c>
      <c r="G20" s="206"/>
      <c r="H20" s="171">
        <v>13754073</v>
      </c>
      <c r="I20" s="171">
        <v>5606407</v>
      </c>
      <c r="J20" s="171">
        <v>5206407</v>
      </c>
      <c r="K20" s="171">
        <v>1870</v>
      </c>
      <c r="L20" s="171">
        <v>5204537</v>
      </c>
      <c r="M20" s="171">
        <v>400000</v>
      </c>
      <c r="N20" s="171">
        <v>0</v>
      </c>
      <c r="O20" s="171">
        <v>0</v>
      </c>
      <c r="P20" s="171">
        <v>0</v>
      </c>
      <c r="Q20" s="171">
        <v>0</v>
      </c>
      <c r="R20" s="171">
        <v>8147666</v>
      </c>
      <c r="S20" s="171">
        <v>8147666</v>
      </c>
      <c r="T20" s="207">
        <v>0</v>
      </c>
      <c r="U20" s="207"/>
      <c r="V20" s="171">
        <v>0</v>
      </c>
      <c r="W20" s="171">
        <v>0</v>
      </c>
    </row>
    <row r="21" spans="1:23" ht="12.75" customHeight="1">
      <c r="A21" s="208" t="s">
        <v>269</v>
      </c>
      <c r="B21" s="208" t="s">
        <v>288</v>
      </c>
      <c r="C21" s="208" t="s">
        <v>269</v>
      </c>
      <c r="D21" s="206" t="s">
        <v>289</v>
      </c>
      <c r="E21" s="206"/>
      <c r="F21" s="206" t="s">
        <v>271</v>
      </c>
      <c r="G21" s="206"/>
      <c r="H21" s="171">
        <v>6704865</v>
      </c>
      <c r="I21" s="171">
        <v>3048906</v>
      </c>
      <c r="J21" s="171">
        <v>3048906</v>
      </c>
      <c r="K21" s="171">
        <v>0</v>
      </c>
      <c r="L21" s="171">
        <v>3048906</v>
      </c>
      <c r="M21" s="171">
        <v>0</v>
      </c>
      <c r="N21" s="171">
        <v>0</v>
      </c>
      <c r="O21" s="171">
        <v>0</v>
      </c>
      <c r="P21" s="171">
        <v>0</v>
      </c>
      <c r="Q21" s="171">
        <v>0</v>
      </c>
      <c r="R21" s="171">
        <v>3655959</v>
      </c>
      <c r="S21" s="171">
        <v>3655959</v>
      </c>
      <c r="T21" s="207">
        <v>0</v>
      </c>
      <c r="U21" s="207"/>
      <c r="V21" s="171">
        <v>0</v>
      </c>
      <c r="W21" s="171">
        <v>0</v>
      </c>
    </row>
    <row r="22" spans="1:23" ht="12.75" customHeight="1">
      <c r="A22" s="208"/>
      <c r="B22" s="208"/>
      <c r="C22" s="208"/>
      <c r="D22" s="206"/>
      <c r="E22" s="206"/>
      <c r="F22" s="206" t="s">
        <v>272</v>
      </c>
      <c r="G22" s="206"/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0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0</v>
      </c>
      <c r="T22" s="207">
        <v>0</v>
      </c>
      <c r="U22" s="207"/>
      <c r="V22" s="171">
        <v>0</v>
      </c>
      <c r="W22" s="171">
        <v>0</v>
      </c>
    </row>
    <row r="23" spans="1:23" ht="12.75" customHeight="1">
      <c r="A23" s="208"/>
      <c r="B23" s="208"/>
      <c r="C23" s="208"/>
      <c r="D23" s="206"/>
      <c r="E23" s="206"/>
      <c r="F23" s="206" t="s">
        <v>273</v>
      </c>
      <c r="G23" s="206"/>
      <c r="H23" s="171">
        <v>4491707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0</v>
      </c>
      <c r="P23" s="171">
        <v>0</v>
      </c>
      <c r="Q23" s="171">
        <v>0</v>
      </c>
      <c r="R23" s="171">
        <v>4491707</v>
      </c>
      <c r="S23" s="171">
        <v>4491707</v>
      </c>
      <c r="T23" s="207">
        <v>0</v>
      </c>
      <c r="U23" s="207"/>
      <c r="V23" s="171">
        <v>0</v>
      </c>
      <c r="W23" s="171">
        <v>0</v>
      </c>
    </row>
    <row r="24" spans="1:23" ht="12.75" customHeight="1">
      <c r="A24" s="208"/>
      <c r="B24" s="208"/>
      <c r="C24" s="208"/>
      <c r="D24" s="206"/>
      <c r="E24" s="206"/>
      <c r="F24" s="206" t="s">
        <v>274</v>
      </c>
      <c r="G24" s="206"/>
      <c r="H24" s="171">
        <v>11196572</v>
      </c>
      <c r="I24" s="171">
        <v>3048906</v>
      </c>
      <c r="J24" s="171">
        <v>3048906</v>
      </c>
      <c r="K24" s="171">
        <v>0</v>
      </c>
      <c r="L24" s="171">
        <v>3048906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8147666</v>
      </c>
      <c r="S24" s="171">
        <v>8147666</v>
      </c>
      <c r="T24" s="207">
        <v>0</v>
      </c>
      <c r="U24" s="207"/>
      <c r="V24" s="171">
        <v>0</v>
      </c>
      <c r="W24" s="171">
        <v>0</v>
      </c>
    </row>
    <row r="25" spans="1:23" ht="12.75" customHeight="1">
      <c r="A25" s="208" t="s">
        <v>238</v>
      </c>
      <c r="B25" s="208" t="s">
        <v>269</v>
      </c>
      <c r="C25" s="208" t="s">
        <v>269</v>
      </c>
      <c r="D25" s="206" t="s">
        <v>489</v>
      </c>
      <c r="E25" s="206"/>
      <c r="F25" s="206" t="s">
        <v>271</v>
      </c>
      <c r="G25" s="206"/>
      <c r="H25" s="171">
        <v>2663189</v>
      </c>
      <c r="I25" s="171">
        <v>266220</v>
      </c>
      <c r="J25" s="171">
        <v>266220</v>
      </c>
      <c r="K25" s="171">
        <v>68856</v>
      </c>
      <c r="L25" s="171">
        <v>197364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2396969</v>
      </c>
      <c r="S25" s="171">
        <v>2396969</v>
      </c>
      <c r="T25" s="207">
        <v>0</v>
      </c>
      <c r="U25" s="207"/>
      <c r="V25" s="171">
        <v>0</v>
      </c>
      <c r="W25" s="171">
        <v>0</v>
      </c>
    </row>
    <row r="26" spans="1:23" ht="12.75" customHeight="1">
      <c r="A26" s="208"/>
      <c r="B26" s="208"/>
      <c r="C26" s="208"/>
      <c r="D26" s="206"/>
      <c r="E26" s="206"/>
      <c r="F26" s="206" t="s">
        <v>272</v>
      </c>
      <c r="G26" s="206"/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0</v>
      </c>
      <c r="T26" s="207">
        <v>0</v>
      </c>
      <c r="U26" s="207"/>
      <c r="V26" s="171">
        <v>0</v>
      </c>
      <c r="W26" s="171">
        <v>0</v>
      </c>
    </row>
    <row r="27" spans="1:23" ht="12.75" customHeight="1">
      <c r="A27" s="208"/>
      <c r="B27" s="208"/>
      <c r="C27" s="208"/>
      <c r="D27" s="206"/>
      <c r="E27" s="206"/>
      <c r="F27" s="206" t="s">
        <v>273</v>
      </c>
      <c r="G27" s="206"/>
      <c r="H27" s="171">
        <v>85000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  <c r="R27" s="171">
        <v>85000</v>
      </c>
      <c r="S27" s="171">
        <v>85000</v>
      </c>
      <c r="T27" s="207">
        <v>0</v>
      </c>
      <c r="U27" s="207"/>
      <c r="V27" s="171">
        <v>0</v>
      </c>
      <c r="W27" s="171">
        <v>0</v>
      </c>
    </row>
    <row r="28" spans="1:23" ht="12.75" customHeight="1">
      <c r="A28" s="208"/>
      <c r="B28" s="208"/>
      <c r="C28" s="208"/>
      <c r="D28" s="206"/>
      <c r="E28" s="206"/>
      <c r="F28" s="206" t="s">
        <v>274</v>
      </c>
      <c r="G28" s="206"/>
      <c r="H28" s="171">
        <v>2748189</v>
      </c>
      <c r="I28" s="171">
        <v>266220</v>
      </c>
      <c r="J28" s="171">
        <v>266220</v>
      </c>
      <c r="K28" s="171">
        <v>68856</v>
      </c>
      <c r="L28" s="171">
        <v>197364</v>
      </c>
      <c r="M28" s="171">
        <v>0</v>
      </c>
      <c r="N28" s="171">
        <v>0</v>
      </c>
      <c r="O28" s="171">
        <v>0</v>
      </c>
      <c r="P28" s="171">
        <v>0</v>
      </c>
      <c r="Q28" s="171">
        <v>0</v>
      </c>
      <c r="R28" s="171">
        <v>2481969</v>
      </c>
      <c r="S28" s="171">
        <v>2481969</v>
      </c>
      <c r="T28" s="207">
        <v>0</v>
      </c>
      <c r="U28" s="207"/>
      <c r="V28" s="171">
        <v>0</v>
      </c>
      <c r="W28" s="171">
        <v>0</v>
      </c>
    </row>
    <row r="29" spans="1:23" ht="12.75" customHeight="1">
      <c r="A29" s="208" t="s">
        <v>269</v>
      </c>
      <c r="B29" s="208" t="s">
        <v>490</v>
      </c>
      <c r="C29" s="208" t="s">
        <v>269</v>
      </c>
      <c r="D29" s="206" t="s">
        <v>491</v>
      </c>
      <c r="E29" s="206"/>
      <c r="F29" s="206" t="s">
        <v>271</v>
      </c>
      <c r="G29" s="206"/>
      <c r="H29" s="171">
        <v>2663189</v>
      </c>
      <c r="I29" s="171">
        <v>266220</v>
      </c>
      <c r="J29" s="171">
        <v>266220</v>
      </c>
      <c r="K29" s="171">
        <v>68856</v>
      </c>
      <c r="L29" s="171">
        <v>197364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2396969</v>
      </c>
      <c r="S29" s="171">
        <v>2396969</v>
      </c>
      <c r="T29" s="207">
        <v>0</v>
      </c>
      <c r="U29" s="207"/>
      <c r="V29" s="171">
        <v>0</v>
      </c>
      <c r="W29" s="171">
        <v>0</v>
      </c>
    </row>
    <row r="30" spans="1:23" ht="12.75" customHeight="1">
      <c r="A30" s="208"/>
      <c r="B30" s="208"/>
      <c r="C30" s="208"/>
      <c r="D30" s="206"/>
      <c r="E30" s="206"/>
      <c r="F30" s="206" t="s">
        <v>272</v>
      </c>
      <c r="G30" s="206"/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207">
        <v>0</v>
      </c>
      <c r="U30" s="207"/>
      <c r="V30" s="171">
        <v>0</v>
      </c>
      <c r="W30" s="171">
        <v>0</v>
      </c>
    </row>
    <row r="31" spans="1:23" ht="12.75" customHeight="1">
      <c r="A31" s="208"/>
      <c r="B31" s="208"/>
      <c r="C31" s="208"/>
      <c r="D31" s="206"/>
      <c r="E31" s="206"/>
      <c r="F31" s="206" t="s">
        <v>273</v>
      </c>
      <c r="G31" s="206"/>
      <c r="H31" s="171">
        <v>85000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85000</v>
      </c>
      <c r="S31" s="171">
        <v>85000</v>
      </c>
      <c r="T31" s="207">
        <v>0</v>
      </c>
      <c r="U31" s="207"/>
      <c r="V31" s="171">
        <v>0</v>
      </c>
      <c r="W31" s="171">
        <v>0</v>
      </c>
    </row>
    <row r="32" spans="1:23" ht="12.75" customHeight="1">
      <c r="A32" s="208"/>
      <c r="B32" s="208"/>
      <c r="C32" s="208"/>
      <c r="D32" s="206"/>
      <c r="E32" s="206"/>
      <c r="F32" s="206" t="s">
        <v>274</v>
      </c>
      <c r="G32" s="206"/>
      <c r="H32" s="171">
        <v>2748189</v>
      </c>
      <c r="I32" s="171">
        <v>266220</v>
      </c>
      <c r="J32" s="171">
        <v>266220</v>
      </c>
      <c r="K32" s="171">
        <v>68856</v>
      </c>
      <c r="L32" s="171">
        <v>197364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2481969</v>
      </c>
      <c r="S32" s="171">
        <v>2481969</v>
      </c>
      <c r="T32" s="207">
        <v>0</v>
      </c>
      <c r="U32" s="207"/>
      <c r="V32" s="171">
        <v>0</v>
      </c>
      <c r="W32" s="171">
        <v>0</v>
      </c>
    </row>
    <row r="33" spans="1:23" ht="12.75" customHeight="1">
      <c r="A33" s="208" t="s">
        <v>290</v>
      </c>
      <c r="B33" s="208" t="s">
        <v>269</v>
      </c>
      <c r="C33" s="208" t="s">
        <v>269</v>
      </c>
      <c r="D33" s="206" t="s">
        <v>291</v>
      </c>
      <c r="E33" s="206"/>
      <c r="F33" s="206" t="s">
        <v>271</v>
      </c>
      <c r="G33" s="206"/>
      <c r="H33" s="171">
        <v>14410931</v>
      </c>
      <c r="I33" s="171">
        <v>13417618</v>
      </c>
      <c r="J33" s="171">
        <v>12826432</v>
      </c>
      <c r="K33" s="171">
        <v>9309026</v>
      </c>
      <c r="L33" s="171">
        <v>3517406</v>
      </c>
      <c r="M33" s="171">
        <v>0</v>
      </c>
      <c r="N33" s="171">
        <v>591186</v>
      </c>
      <c r="O33" s="171">
        <v>0</v>
      </c>
      <c r="P33" s="171">
        <v>0</v>
      </c>
      <c r="Q33" s="171">
        <v>0</v>
      </c>
      <c r="R33" s="171">
        <v>993313</v>
      </c>
      <c r="S33" s="171">
        <v>993313</v>
      </c>
      <c r="T33" s="207">
        <v>0</v>
      </c>
      <c r="U33" s="207"/>
      <c r="V33" s="171">
        <v>0</v>
      </c>
      <c r="W33" s="171">
        <v>0</v>
      </c>
    </row>
    <row r="34" spans="1:23" ht="12.75" customHeight="1">
      <c r="A34" s="208"/>
      <c r="B34" s="208"/>
      <c r="C34" s="208"/>
      <c r="D34" s="206"/>
      <c r="E34" s="206"/>
      <c r="F34" s="206" t="s">
        <v>272</v>
      </c>
      <c r="G34" s="206"/>
      <c r="H34" s="171">
        <v>-960.66</v>
      </c>
      <c r="I34" s="171">
        <v>-960.66</v>
      </c>
      <c r="J34" s="171">
        <v>-960.66</v>
      </c>
      <c r="K34" s="171">
        <v>-960.66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207">
        <v>0</v>
      </c>
      <c r="U34" s="207"/>
      <c r="V34" s="171">
        <v>0</v>
      </c>
      <c r="W34" s="171">
        <v>0</v>
      </c>
    </row>
    <row r="35" spans="1:23" ht="12.75" customHeight="1">
      <c r="A35" s="208"/>
      <c r="B35" s="208"/>
      <c r="C35" s="208"/>
      <c r="D35" s="206"/>
      <c r="E35" s="206"/>
      <c r="F35" s="206" t="s">
        <v>273</v>
      </c>
      <c r="G35" s="206"/>
      <c r="H35" s="171">
        <v>960.66</v>
      </c>
      <c r="I35" s="171">
        <v>960.66</v>
      </c>
      <c r="J35" s="171">
        <v>960.66</v>
      </c>
      <c r="K35" s="171">
        <v>0</v>
      </c>
      <c r="L35" s="171">
        <v>960.66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207">
        <v>0</v>
      </c>
      <c r="U35" s="207"/>
      <c r="V35" s="171">
        <v>0</v>
      </c>
      <c r="W35" s="171">
        <v>0</v>
      </c>
    </row>
    <row r="36" spans="1:23" ht="12.75" customHeight="1">
      <c r="A36" s="208"/>
      <c r="B36" s="208"/>
      <c r="C36" s="208"/>
      <c r="D36" s="206"/>
      <c r="E36" s="206"/>
      <c r="F36" s="206" t="s">
        <v>274</v>
      </c>
      <c r="G36" s="206"/>
      <c r="H36" s="171">
        <v>14410931</v>
      </c>
      <c r="I36" s="171">
        <v>13417618</v>
      </c>
      <c r="J36" s="171">
        <v>12826432</v>
      </c>
      <c r="K36" s="171">
        <v>9308065.34</v>
      </c>
      <c r="L36" s="171">
        <v>3518366.66</v>
      </c>
      <c r="M36" s="171">
        <v>0</v>
      </c>
      <c r="N36" s="171">
        <v>591186</v>
      </c>
      <c r="O36" s="171">
        <v>0</v>
      </c>
      <c r="P36" s="171">
        <v>0</v>
      </c>
      <c r="Q36" s="171">
        <v>0</v>
      </c>
      <c r="R36" s="171">
        <v>993313</v>
      </c>
      <c r="S36" s="171">
        <v>993313</v>
      </c>
      <c r="T36" s="207">
        <v>0</v>
      </c>
      <c r="U36" s="207"/>
      <c r="V36" s="171">
        <v>0</v>
      </c>
      <c r="W36" s="171">
        <v>0</v>
      </c>
    </row>
    <row r="37" spans="1:23" ht="12.75" customHeight="1">
      <c r="A37" s="208" t="s">
        <v>269</v>
      </c>
      <c r="B37" s="208" t="s">
        <v>384</v>
      </c>
      <c r="C37" s="208" t="s">
        <v>269</v>
      </c>
      <c r="D37" s="206" t="s">
        <v>385</v>
      </c>
      <c r="E37" s="206"/>
      <c r="F37" s="206" t="s">
        <v>271</v>
      </c>
      <c r="G37" s="206"/>
      <c r="H37" s="171">
        <v>46200</v>
      </c>
      <c r="I37" s="171">
        <v>46200</v>
      </c>
      <c r="J37" s="171">
        <v>39514</v>
      </c>
      <c r="K37" s="171">
        <v>17383</v>
      </c>
      <c r="L37" s="171">
        <v>22131</v>
      </c>
      <c r="M37" s="171">
        <v>0</v>
      </c>
      <c r="N37" s="171">
        <v>6686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207">
        <v>0</v>
      </c>
      <c r="U37" s="207"/>
      <c r="V37" s="171">
        <v>0</v>
      </c>
      <c r="W37" s="171">
        <v>0</v>
      </c>
    </row>
    <row r="38" spans="1:23" ht="12.75" customHeight="1">
      <c r="A38" s="208"/>
      <c r="B38" s="208"/>
      <c r="C38" s="208"/>
      <c r="D38" s="206"/>
      <c r="E38" s="206"/>
      <c r="F38" s="206" t="s">
        <v>272</v>
      </c>
      <c r="G38" s="206"/>
      <c r="H38" s="171">
        <v>-960.66</v>
      </c>
      <c r="I38" s="171">
        <v>-960.66</v>
      </c>
      <c r="J38" s="171">
        <v>-960.66</v>
      </c>
      <c r="K38" s="171">
        <v>-960.66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0</v>
      </c>
      <c r="T38" s="207">
        <v>0</v>
      </c>
      <c r="U38" s="207"/>
      <c r="V38" s="171">
        <v>0</v>
      </c>
      <c r="W38" s="171">
        <v>0</v>
      </c>
    </row>
    <row r="39" spans="1:23" ht="12.75" customHeight="1">
      <c r="A39" s="208"/>
      <c r="B39" s="208"/>
      <c r="C39" s="208"/>
      <c r="D39" s="206"/>
      <c r="E39" s="206"/>
      <c r="F39" s="206" t="s">
        <v>273</v>
      </c>
      <c r="G39" s="206"/>
      <c r="H39" s="171">
        <v>960.66</v>
      </c>
      <c r="I39" s="171">
        <v>960.66</v>
      </c>
      <c r="J39" s="171">
        <v>960.66</v>
      </c>
      <c r="K39" s="171">
        <v>0</v>
      </c>
      <c r="L39" s="171">
        <v>960.66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  <c r="T39" s="207">
        <v>0</v>
      </c>
      <c r="U39" s="207"/>
      <c r="V39" s="171">
        <v>0</v>
      </c>
      <c r="W39" s="171">
        <v>0</v>
      </c>
    </row>
    <row r="40" spans="1:23" ht="12.75" customHeight="1">
      <c r="A40" s="208"/>
      <c r="B40" s="208"/>
      <c r="C40" s="208"/>
      <c r="D40" s="206"/>
      <c r="E40" s="206"/>
      <c r="F40" s="206" t="s">
        <v>274</v>
      </c>
      <c r="G40" s="206"/>
      <c r="H40" s="171">
        <v>46200</v>
      </c>
      <c r="I40" s="171">
        <v>46200</v>
      </c>
      <c r="J40" s="171">
        <v>39514</v>
      </c>
      <c r="K40" s="171">
        <v>16422.34</v>
      </c>
      <c r="L40" s="171">
        <v>23091.66</v>
      </c>
      <c r="M40" s="171">
        <v>0</v>
      </c>
      <c r="N40" s="171">
        <v>6686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207">
        <v>0</v>
      </c>
      <c r="U40" s="207"/>
      <c r="V40" s="171">
        <v>0</v>
      </c>
      <c r="W40" s="171">
        <v>0</v>
      </c>
    </row>
    <row r="41" spans="1:23" ht="12.75" customHeight="1">
      <c r="A41" s="208" t="s">
        <v>362</v>
      </c>
      <c r="B41" s="208" t="s">
        <v>269</v>
      </c>
      <c r="C41" s="208" t="s">
        <v>269</v>
      </c>
      <c r="D41" s="206" t="s">
        <v>363</v>
      </c>
      <c r="E41" s="206"/>
      <c r="F41" s="206" t="s">
        <v>271</v>
      </c>
      <c r="G41" s="206"/>
      <c r="H41" s="171">
        <v>5364375</v>
      </c>
      <c r="I41" s="171">
        <v>5354375</v>
      </c>
      <c r="J41" s="171">
        <v>5161075</v>
      </c>
      <c r="K41" s="171">
        <v>4692383</v>
      </c>
      <c r="L41" s="171">
        <v>468692</v>
      </c>
      <c r="M41" s="171">
        <v>0</v>
      </c>
      <c r="N41" s="171">
        <v>193300</v>
      </c>
      <c r="O41" s="171">
        <v>0</v>
      </c>
      <c r="P41" s="171">
        <v>0</v>
      </c>
      <c r="Q41" s="171">
        <v>0</v>
      </c>
      <c r="R41" s="171">
        <v>10000</v>
      </c>
      <c r="S41" s="171">
        <v>10000</v>
      </c>
      <c r="T41" s="207">
        <v>0</v>
      </c>
      <c r="U41" s="207"/>
      <c r="V41" s="171">
        <v>0</v>
      </c>
      <c r="W41" s="171">
        <v>0</v>
      </c>
    </row>
    <row r="42" spans="1:23" ht="12.75" customHeight="1">
      <c r="A42" s="208"/>
      <c r="B42" s="208"/>
      <c r="C42" s="208"/>
      <c r="D42" s="206"/>
      <c r="E42" s="206"/>
      <c r="F42" s="206" t="s">
        <v>272</v>
      </c>
      <c r="G42" s="206"/>
      <c r="H42" s="171">
        <v>-10408</v>
      </c>
      <c r="I42" s="171">
        <v>-10408</v>
      </c>
      <c r="J42" s="171">
        <v>-10408</v>
      </c>
      <c r="K42" s="171">
        <v>-10408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207">
        <v>0</v>
      </c>
      <c r="U42" s="207"/>
      <c r="V42" s="171">
        <v>0</v>
      </c>
      <c r="W42" s="171">
        <v>0</v>
      </c>
    </row>
    <row r="43" spans="1:23" ht="12.75" customHeight="1">
      <c r="A43" s="208"/>
      <c r="B43" s="208"/>
      <c r="C43" s="208"/>
      <c r="D43" s="206"/>
      <c r="E43" s="206"/>
      <c r="F43" s="206" t="s">
        <v>273</v>
      </c>
      <c r="G43" s="206"/>
      <c r="H43" s="171">
        <v>40408</v>
      </c>
      <c r="I43" s="171">
        <v>40408</v>
      </c>
      <c r="J43" s="171">
        <v>40408</v>
      </c>
      <c r="K43" s="171">
        <v>0</v>
      </c>
      <c r="L43" s="171">
        <v>40408</v>
      </c>
      <c r="M43" s="171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207">
        <v>0</v>
      </c>
      <c r="U43" s="207"/>
      <c r="V43" s="171">
        <v>0</v>
      </c>
      <c r="W43" s="171">
        <v>0</v>
      </c>
    </row>
    <row r="44" spans="1:23" ht="12.75" customHeight="1">
      <c r="A44" s="208"/>
      <c r="B44" s="208"/>
      <c r="C44" s="208"/>
      <c r="D44" s="206"/>
      <c r="E44" s="206"/>
      <c r="F44" s="206" t="s">
        <v>274</v>
      </c>
      <c r="G44" s="206"/>
      <c r="H44" s="171">
        <v>5394375</v>
      </c>
      <c r="I44" s="171">
        <v>5384375</v>
      </c>
      <c r="J44" s="171">
        <v>5191075</v>
      </c>
      <c r="K44" s="171">
        <v>4681975</v>
      </c>
      <c r="L44" s="171">
        <v>509100</v>
      </c>
      <c r="M44" s="171">
        <v>0</v>
      </c>
      <c r="N44" s="171">
        <v>193300</v>
      </c>
      <c r="O44" s="171">
        <v>0</v>
      </c>
      <c r="P44" s="171">
        <v>0</v>
      </c>
      <c r="Q44" s="171">
        <v>0</v>
      </c>
      <c r="R44" s="171">
        <v>10000</v>
      </c>
      <c r="S44" s="171">
        <v>10000</v>
      </c>
      <c r="T44" s="207">
        <v>0</v>
      </c>
      <c r="U44" s="207"/>
      <c r="V44" s="171">
        <v>0</v>
      </c>
      <c r="W44" s="171">
        <v>0</v>
      </c>
    </row>
    <row r="45" spans="1:23" ht="12.75" customHeight="1">
      <c r="A45" s="208" t="s">
        <v>269</v>
      </c>
      <c r="B45" s="208" t="s">
        <v>415</v>
      </c>
      <c r="C45" s="208" t="s">
        <v>269</v>
      </c>
      <c r="D45" s="206" t="s">
        <v>416</v>
      </c>
      <c r="E45" s="206"/>
      <c r="F45" s="206" t="s">
        <v>271</v>
      </c>
      <c r="G45" s="206"/>
      <c r="H45" s="171">
        <v>5159375</v>
      </c>
      <c r="I45" s="171">
        <v>5159375</v>
      </c>
      <c r="J45" s="171">
        <v>4971075</v>
      </c>
      <c r="K45" s="171">
        <v>4692383</v>
      </c>
      <c r="L45" s="171">
        <v>278692</v>
      </c>
      <c r="M45" s="171">
        <v>0</v>
      </c>
      <c r="N45" s="171">
        <v>188300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207">
        <v>0</v>
      </c>
      <c r="U45" s="207"/>
      <c r="V45" s="171">
        <v>0</v>
      </c>
      <c r="W45" s="171">
        <v>0</v>
      </c>
    </row>
    <row r="46" spans="1:23" ht="12.75" customHeight="1">
      <c r="A46" s="208"/>
      <c r="B46" s="208"/>
      <c r="C46" s="208"/>
      <c r="D46" s="206"/>
      <c r="E46" s="206"/>
      <c r="F46" s="206" t="s">
        <v>272</v>
      </c>
      <c r="G46" s="206"/>
      <c r="H46" s="171">
        <v>-10408</v>
      </c>
      <c r="I46" s="171">
        <v>-10408</v>
      </c>
      <c r="J46" s="171">
        <v>-10408</v>
      </c>
      <c r="K46" s="171">
        <v>-10408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207">
        <v>0</v>
      </c>
      <c r="U46" s="207"/>
      <c r="V46" s="171">
        <v>0</v>
      </c>
      <c r="W46" s="171">
        <v>0</v>
      </c>
    </row>
    <row r="47" spans="1:23" ht="12.75" customHeight="1">
      <c r="A47" s="208"/>
      <c r="B47" s="208"/>
      <c r="C47" s="208"/>
      <c r="D47" s="206"/>
      <c r="E47" s="206"/>
      <c r="F47" s="206" t="s">
        <v>273</v>
      </c>
      <c r="G47" s="206"/>
      <c r="H47" s="171">
        <v>40408</v>
      </c>
      <c r="I47" s="171">
        <v>40408</v>
      </c>
      <c r="J47" s="171">
        <v>40408</v>
      </c>
      <c r="K47" s="171">
        <v>0</v>
      </c>
      <c r="L47" s="171">
        <v>40408</v>
      </c>
      <c r="M47" s="171">
        <v>0</v>
      </c>
      <c r="N47" s="171">
        <v>0</v>
      </c>
      <c r="O47" s="171">
        <v>0</v>
      </c>
      <c r="P47" s="171">
        <v>0</v>
      </c>
      <c r="Q47" s="171">
        <v>0</v>
      </c>
      <c r="R47" s="171">
        <v>0</v>
      </c>
      <c r="S47" s="171">
        <v>0</v>
      </c>
      <c r="T47" s="207">
        <v>0</v>
      </c>
      <c r="U47" s="207"/>
      <c r="V47" s="171">
        <v>0</v>
      </c>
      <c r="W47" s="171">
        <v>0</v>
      </c>
    </row>
    <row r="48" spans="1:23" ht="12.75" customHeight="1">
      <c r="A48" s="208"/>
      <c r="B48" s="208"/>
      <c r="C48" s="208"/>
      <c r="D48" s="206"/>
      <c r="E48" s="206"/>
      <c r="F48" s="206" t="s">
        <v>274</v>
      </c>
      <c r="G48" s="206"/>
      <c r="H48" s="171">
        <v>5189375</v>
      </c>
      <c r="I48" s="171">
        <v>5189375</v>
      </c>
      <c r="J48" s="171">
        <v>5001075</v>
      </c>
      <c r="K48" s="171">
        <v>4681975</v>
      </c>
      <c r="L48" s="171">
        <v>319100</v>
      </c>
      <c r="M48" s="171">
        <v>0</v>
      </c>
      <c r="N48" s="171">
        <v>188300</v>
      </c>
      <c r="O48" s="171">
        <v>0</v>
      </c>
      <c r="P48" s="171">
        <v>0</v>
      </c>
      <c r="Q48" s="171">
        <v>0</v>
      </c>
      <c r="R48" s="171">
        <v>0</v>
      </c>
      <c r="S48" s="171">
        <v>0</v>
      </c>
      <c r="T48" s="207">
        <v>0</v>
      </c>
      <c r="U48" s="207"/>
      <c r="V48" s="171">
        <v>0</v>
      </c>
      <c r="W48" s="171">
        <v>0</v>
      </c>
    </row>
    <row r="49" spans="1:23" ht="12.75" customHeight="1">
      <c r="A49" s="208" t="s">
        <v>268</v>
      </c>
      <c r="B49" s="208" t="s">
        <v>269</v>
      </c>
      <c r="C49" s="208" t="s">
        <v>269</v>
      </c>
      <c r="D49" s="206" t="s">
        <v>270</v>
      </c>
      <c r="E49" s="206"/>
      <c r="F49" s="206" t="s">
        <v>271</v>
      </c>
      <c r="G49" s="206"/>
      <c r="H49" s="171">
        <v>27273971</v>
      </c>
      <c r="I49" s="171">
        <v>26283732</v>
      </c>
      <c r="J49" s="171">
        <v>23613772.2</v>
      </c>
      <c r="K49" s="171">
        <v>20951196.2</v>
      </c>
      <c r="L49" s="171">
        <v>2662576</v>
      </c>
      <c r="M49" s="171">
        <v>2043796.8</v>
      </c>
      <c r="N49" s="171">
        <v>479676</v>
      </c>
      <c r="O49" s="171">
        <v>146487</v>
      </c>
      <c r="P49" s="171">
        <v>0</v>
      </c>
      <c r="Q49" s="171">
        <v>0</v>
      </c>
      <c r="R49" s="171">
        <v>990239</v>
      </c>
      <c r="S49" s="171">
        <v>990239</v>
      </c>
      <c r="T49" s="207">
        <v>0</v>
      </c>
      <c r="U49" s="207"/>
      <c r="V49" s="171">
        <v>0</v>
      </c>
      <c r="W49" s="171">
        <v>0</v>
      </c>
    </row>
    <row r="50" spans="1:23" ht="12.75" customHeight="1">
      <c r="A50" s="208"/>
      <c r="B50" s="208"/>
      <c r="C50" s="208"/>
      <c r="D50" s="206"/>
      <c r="E50" s="206"/>
      <c r="F50" s="206" t="s">
        <v>272</v>
      </c>
      <c r="G50" s="206"/>
      <c r="H50" s="171">
        <v>-24885</v>
      </c>
      <c r="I50" s="171">
        <v>-24885</v>
      </c>
      <c r="J50" s="171">
        <v>-24885</v>
      </c>
      <c r="K50" s="171">
        <v>-24885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207">
        <v>0</v>
      </c>
      <c r="U50" s="207"/>
      <c r="V50" s="171">
        <v>0</v>
      </c>
      <c r="W50" s="171">
        <v>0</v>
      </c>
    </row>
    <row r="51" spans="1:23" ht="12.75" customHeight="1">
      <c r="A51" s="208"/>
      <c r="B51" s="208"/>
      <c r="C51" s="208"/>
      <c r="D51" s="206"/>
      <c r="E51" s="206"/>
      <c r="F51" s="206" t="s">
        <v>273</v>
      </c>
      <c r="G51" s="206"/>
      <c r="H51" s="171">
        <v>320113</v>
      </c>
      <c r="I51" s="171">
        <v>320113</v>
      </c>
      <c r="J51" s="171">
        <v>320113</v>
      </c>
      <c r="K51" s="171">
        <v>315006</v>
      </c>
      <c r="L51" s="171">
        <v>5107</v>
      </c>
      <c r="M51" s="171">
        <v>0</v>
      </c>
      <c r="N51" s="171">
        <v>0</v>
      </c>
      <c r="O51" s="171">
        <v>0</v>
      </c>
      <c r="P51" s="171">
        <v>0</v>
      </c>
      <c r="Q51" s="171">
        <v>0</v>
      </c>
      <c r="R51" s="171">
        <v>0</v>
      </c>
      <c r="S51" s="171">
        <v>0</v>
      </c>
      <c r="T51" s="207">
        <v>0</v>
      </c>
      <c r="U51" s="207"/>
      <c r="V51" s="171">
        <v>0</v>
      </c>
      <c r="W51" s="171">
        <v>0</v>
      </c>
    </row>
    <row r="52" spans="1:23" ht="12.75" customHeight="1">
      <c r="A52" s="208"/>
      <c r="B52" s="208"/>
      <c r="C52" s="208"/>
      <c r="D52" s="206"/>
      <c r="E52" s="206"/>
      <c r="F52" s="206" t="s">
        <v>274</v>
      </c>
      <c r="G52" s="206"/>
      <c r="H52" s="171">
        <v>27569199</v>
      </c>
      <c r="I52" s="171">
        <v>26578960</v>
      </c>
      <c r="J52" s="171">
        <v>23909000.2</v>
      </c>
      <c r="K52" s="171">
        <v>21241317.2</v>
      </c>
      <c r="L52" s="171">
        <v>2667683</v>
      </c>
      <c r="M52" s="171">
        <v>2043796.8</v>
      </c>
      <c r="N52" s="171">
        <v>479676</v>
      </c>
      <c r="O52" s="171">
        <v>146487</v>
      </c>
      <c r="P52" s="171">
        <v>0</v>
      </c>
      <c r="Q52" s="171">
        <v>0</v>
      </c>
      <c r="R52" s="171">
        <v>990239</v>
      </c>
      <c r="S52" s="171">
        <v>990239</v>
      </c>
      <c r="T52" s="207">
        <v>0</v>
      </c>
      <c r="U52" s="207"/>
      <c r="V52" s="171">
        <v>0</v>
      </c>
      <c r="W52" s="171">
        <v>0</v>
      </c>
    </row>
    <row r="53" spans="1:23" ht="12.75" customHeight="1">
      <c r="A53" s="208" t="s">
        <v>269</v>
      </c>
      <c r="B53" s="208" t="s">
        <v>364</v>
      </c>
      <c r="C53" s="208" t="s">
        <v>269</v>
      </c>
      <c r="D53" s="206" t="s">
        <v>365</v>
      </c>
      <c r="E53" s="206"/>
      <c r="F53" s="206" t="s">
        <v>271</v>
      </c>
      <c r="G53" s="206"/>
      <c r="H53" s="171">
        <v>3422987</v>
      </c>
      <c r="I53" s="171">
        <v>3422987</v>
      </c>
      <c r="J53" s="171">
        <v>3107900</v>
      </c>
      <c r="K53" s="171">
        <v>2949300</v>
      </c>
      <c r="L53" s="171">
        <v>158600</v>
      </c>
      <c r="M53" s="171">
        <v>0</v>
      </c>
      <c r="N53" s="171">
        <v>168600</v>
      </c>
      <c r="O53" s="171">
        <v>146487</v>
      </c>
      <c r="P53" s="171">
        <v>0</v>
      </c>
      <c r="Q53" s="171">
        <v>0</v>
      </c>
      <c r="R53" s="171">
        <v>0</v>
      </c>
      <c r="S53" s="171">
        <v>0</v>
      </c>
      <c r="T53" s="207">
        <v>0</v>
      </c>
      <c r="U53" s="207"/>
      <c r="V53" s="171">
        <v>0</v>
      </c>
      <c r="W53" s="171">
        <v>0</v>
      </c>
    </row>
    <row r="54" spans="1:23" ht="12.75" customHeight="1">
      <c r="A54" s="208"/>
      <c r="B54" s="208"/>
      <c r="C54" s="208"/>
      <c r="D54" s="206"/>
      <c r="E54" s="206"/>
      <c r="F54" s="206" t="s">
        <v>272</v>
      </c>
      <c r="G54" s="206"/>
      <c r="H54" s="171">
        <v>0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0</v>
      </c>
      <c r="T54" s="207">
        <v>0</v>
      </c>
      <c r="U54" s="207"/>
      <c r="V54" s="171">
        <v>0</v>
      </c>
      <c r="W54" s="171">
        <v>0</v>
      </c>
    </row>
    <row r="55" spans="1:23" ht="12.75" customHeight="1">
      <c r="A55" s="208"/>
      <c r="B55" s="208"/>
      <c r="C55" s="208"/>
      <c r="D55" s="206"/>
      <c r="E55" s="206"/>
      <c r="F55" s="206" t="s">
        <v>273</v>
      </c>
      <c r="G55" s="206"/>
      <c r="H55" s="171">
        <v>18392</v>
      </c>
      <c r="I55" s="171">
        <v>18392</v>
      </c>
      <c r="J55" s="171">
        <v>18392</v>
      </c>
      <c r="K55" s="171">
        <v>18092</v>
      </c>
      <c r="L55" s="171">
        <v>300</v>
      </c>
      <c r="M55" s="171">
        <v>0</v>
      </c>
      <c r="N55" s="171">
        <v>0</v>
      </c>
      <c r="O55" s="171">
        <v>0</v>
      </c>
      <c r="P55" s="171">
        <v>0</v>
      </c>
      <c r="Q55" s="171">
        <v>0</v>
      </c>
      <c r="R55" s="171">
        <v>0</v>
      </c>
      <c r="S55" s="171">
        <v>0</v>
      </c>
      <c r="T55" s="207">
        <v>0</v>
      </c>
      <c r="U55" s="207"/>
      <c r="V55" s="171">
        <v>0</v>
      </c>
      <c r="W55" s="171">
        <v>0</v>
      </c>
    </row>
    <row r="56" spans="1:23" ht="12.75" customHeight="1">
      <c r="A56" s="208"/>
      <c r="B56" s="208"/>
      <c r="C56" s="208"/>
      <c r="D56" s="206"/>
      <c r="E56" s="206"/>
      <c r="F56" s="206" t="s">
        <v>274</v>
      </c>
      <c r="G56" s="206"/>
      <c r="H56" s="171">
        <v>3441379</v>
      </c>
      <c r="I56" s="171">
        <v>3441379</v>
      </c>
      <c r="J56" s="171">
        <v>3126292</v>
      </c>
      <c r="K56" s="171">
        <v>2967392</v>
      </c>
      <c r="L56" s="171">
        <v>158900</v>
      </c>
      <c r="M56" s="171">
        <v>0</v>
      </c>
      <c r="N56" s="171">
        <v>168600</v>
      </c>
      <c r="O56" s="171">
        <v>146487</v>
      </c>
      <c r="P56" s="171">
        <v>0</v>
      </c>
      <c r="Q56" s="171">
        <v>0</v>
      </c>
      <c r="R56" s="171">
        <v>0</v>
      </c>
      <c r="S56" s="171">
        <v>0</v>
      </c>
      <c r="T56" s="207">
        <v>0</v>
      </c>
      <c r="U56" s="207"/>
      <c r="V56" s="171">
        <v>0</v>
      </c>
      <c r="W56" s="171">
        <v>0</v>
      </c>
    </row>
    <row r="57" spans="1:23" ht="12.75" customHeight="1">
      <c r="A57" s="208" t="s">
        <v>269</v>
      </c>
      <c r="B57" s="208" t="s">
        <v>366</v>
      </c>
      <c r="C57" s="208" t="s">
        <v>269</v>
      </c>
      <c r="D57" s="206" t="s">
        <v>367</v>
      </c>
      <c r="E57" s="206"/>
      <c r="F57" s="206" t="s">
        <v>271</v>
      </c>
      <c r="G57" s="206"/>
      <c r="H57" s="171">
        <v>324437</v>
      </c>
      <c r="I57" s="171">
        <v>324437</v>
      </c>
      <c r="J57" s="171">
        <v>308861</v>
      </c>
      <c r="K57" s="171">
        <v>272155</v>
      </c>
      <c r="L57" s="171">
        <v>36706</v>
      </c>
      <c r="M57" s="171">
        <v>0</v>
      </c>
      <c r="N57" s="171">
        <v>15576</v>
      </c>
      <c r="O57" s="171">
        <v>0</v>
      </c>
      <c r="P57" s="171">
        <v>0</v>
      </c>
      <c r="Q57" s="171">
        <v>0</v>
      </c>
      <c r="R57" s="171">
        <v>0</v>
      </c>
      <c r="S57" s="171">
        <v>0</v>
      </c>
      <c r="T57" s="207">
        <v>0</v>
      </c>
      <c r="U57" s="207"/>
      <c r="V57" s="171">
        <v>0</v>
      </c>
      <c r="W57" s="171">
        <v>0</v>
      </c>
    </row>
    <row r="58" spans="1:23" ht="12.75" customHeight="1">
      <c r="A58" s="208"/>
      <c r="B58" s="208"/>
      <c r="C58" s="208"/>
      <c r="D58" s="206"/>
      <c r="E58" s="206"/>
      <c r="F58" s="206" t="s">
        <v>272</v>
      </c>
      <c r="G58" s="206"/>
      <c r="H58" s="171">
        <v>0</v>
      </c>
      <c r="I58" s="171">
        <v>0</v>
      </c>
      <c r="J58" s="171">
        <v>0</v>
      </c>
      <c r="K58" s="171">
        <v>0</v>
      </c>
      <c r="L58" s="171">
        <v>0</v>
      </c>
      <c r="M58" s="171">
        <v>0</v>
      </c>
      <c r="N58" s="171">
        <v>0</v>
      </c>
      <c r="O58" s="171">
        <v>0</v>
      </c>
      <c r="P58" s="171">
        <v>0</v>
      </c>
      <c r="Q58" s="171">
        <v>0</v>
      </c>
      <c r="R58" s="171">
        <v>0</v>
      </c>
      <c r="S58" s="171">
        <v>0</v>
      </c>
      <c r="T58" s="207">
        <v>0</v>
      </c>
      <c r="U58" s="207"/>
      <c r="V58" s="171">
        <v>0</v>
      </c>
      <c r="W58" s="171">
        <v>0</v>
      </c>
    </row>
    <row r="59" spans="1:23" ht="12.75" customHeight="1">
      <c r="A59" s="208"/>
      <c r="B59" s="208"/>
      <c r="C59" s="208"/>
      <c r="D59" s="206"/>
      <c r="E59" s="206"/>
      <c r="F59" s="206" t="s">
        <v>273</v>
      </c>
      <c r="G59" s="206"/>
      <c r="H59" s="171">
        <v>5725</v>
      </c>
      <c r="I59" s="171">
        <v>5725</v>
      </c>
      <c r="J59" s="171">
        <v>5725</v>
      </c>
      <c r="K59" s="171">
        <v>5675</v>
      </c>
      <c r="L59" s="171">
        <v>50</v>
      </c>
      <c r="M59" s="171">
        <v>0</v>
      </c>
      <c r="N59" s="171">
        <v>0</v>
      </c>
      <c r="O59" s="171">
        <v>0</v>
      </c>
      <c r="P59" s="171">
        <v>0</v>
      </c>
      <c r="Q59" s="171">
        <v>0</v>
      </c>
      <c r="R59" s="171">
        <v>0</v>
      </c>
      <c r="S59" s="171">
        <v>0</v>
      </c>
      <c r="T59" s="207">
        <v>0</v>
      </c>
      <c r="U59" s="207"/>
      <c r="V59" s="171">
        <v>0</v>
      </c>
      <c r="W59" s="171">
        <v>0</v>
      </c>
    </row>
    <row r="60" spans="1:23" ht="12.75" customHeight="1">
      <c r="A60" s="208"/>
      <c r="B60" s="208"/>
      <c r="C60" s="208"/>
      <c r="D60" s="206"/>
      <c r="E60" s="206"/>
      <c r="F60" s="206" t="s">
        <v>274</v>
      </c>
      <c r="G60" s="206"/>
      <c r="H60" s="171">
        <v>330162</v>
      </c>
      <c r="I60" s="171">
        <v>330162</v>
      </c>
      <c r="J60" s="171">
        <v>314586</v>
      </c>
      <c r="K60" s="171">
        <v>277830</v>
      </c>
      <c r="L60" s="171">
        <v>36756</v>
      </c>
      <c r="M60" s="171">
        <v>0</v>
      </c>
      <c r="N60" s="171">
        <v>15576</v>
      </c>
      <c r="O60" s="171">
        <v>0</v>
      </c>
      <c r="P60" s="171">
        <v>0</v>
      </c>
      <c r="Q60" s="171">
        <v>0</v>
      </c>
      <c r="R60" s="171">
        <v>0</v>
      </c>
      <c r="S60" s="171">
        <v>0</v>
      </c>
      <c r="T60" s="207">
        <v>0</v>
      </c>
      <c r="U60" s="207"/>
      <c r="V60" s="171">
        <v>0</v>
      </c>
      <c r="W60" s="171">
        <v>0</v>
      </c>
    </row>
    <row r="61" spans="1:23" ht="12.75" customHeight="1">
      <c r="A61" s="208" t="s">
        <v>269</v>
      </c>
      <c r="B61" s="208" t="s">
        <v>356</v>
      </c>
      <c r="C61" s="208" t="s">
        <v>269</v>
      </c>
      <c r="D61" s="206" t="s">
        <v>357</v>
      </c>
      <c r="E61" s="206"/>
      <c r="F61" s="206" t="s">
        <v>271</v>
      </c>
      <c r="G61" s="206"/>
      <c r="H61" s="171">
        <v>10370379.5</v>
      </c>
      <c r="I61" s="171">
        <v>10370379.5</v>
      </c>
      <c r="J61" s="171">
        <v>9221582.7</v>
      </c>
      <c r="K61" s="171">
        <v>8115782.7</v>
      </c>
      <c r="L61" s="171">
        <v>1105800</v>
      </c>
      <c r="M61" s="171">
        <v>1063796.8</v>
      </c>
      <c r="N61" s="171">
        <v>85000</v>
      </c>
      <c r="O61" s="171">
        <v>0</v>
      </c>
      <c r="P61" s="171">
        <v>0</v>
      </c>
      <c r="Q61" s="171">
        <v>0</v>
      </c>
      <c r="R61" s="171">
        <v>0</v>
      </c>
      <c r="S61" s="171">
        <v>0</v>
      </c>
      <c r="T61" s="207">
        <v>0</v>
      </c>
      <c r="U61" s="207"/>
      <c r="V61" s="171">
        <v>0</v>
      </c>
      <c r="W61" s="171">
        <v>0</v>
      </c>
    </row>
    <row r="62" spans="1:23" ht="12.75" customHeight="1">
      <c r="A62" s="208"/>
      <c r="B62" s="208"/>
      <c r="C62" s="208"/>
      <c r="D62" s="206"/>
      <c r="E62" s="206"/>
      <c r="F62" s="206" t="s">
        <v>272</v>
      </c>
      <c r="G62" s="206"/>
      <c r="H62" s="171">
        <v>-555</v>
      </c>
      <c r="I62" s="171">
        <v>-555</v>
      </c>
      <c r="J62" s="171">
        <v>-555</v>
      </c>
      <c r="K62" s="171">
        <v>-555</v>
      </c>
      <c r="L62" s="171">
        <v>0</v>
      </c>
      <c r="M62" s="171">
        <v>0</v>
      </c>
      <c r="N62" s="171">
        <v>0</v>
      </c>
      <c r="O62" s="171">
        <v>0</v>
      </c>
      <c r="P62" s="171">
        <v>0</v>
      </c>
      <c r="Q62" s="171">
        <v>0</v>
      </c>
      <c r="R62" s="171">
        <v>0</v>
      </c>
      <c r="S62" s="171">
        <v>0</v>
      </c>
      <c r="T62" s="207">
        <v>0</v>
      </c>
      <c r="U62" s="207"/>
      <c r="V62" s="171">
        <v>0</v>
      </c>
      <c r="W62" s="171">
        <v>0</v>
      </c>
    </row>
    <row r="63" spans="1:23" ht="12.75" customHeight="1">
      <c r="A63" s="208"/>
      <c r="B63" s="208"/>
      <c r="C63" s="208"/>
      <c r="D63" s="206"/>
      <c r="E63" s="206"/>
      <c r="F63" s="206" t="s">
        <v>273</v>
      </c>
      <c r="G63" s="206"/>
      <c r="H63" s="171">
        <v>160396</v>
      </c>
      <c r="I63" s="171">
        <v>160396</v>
      </c>
      <c r="J63" s="171">
        <v>160396</v>
      </c>
      <c r="K63" s="171">
        <v>160396</v>
      </c>
      <c r="L63" s="171">
        <v>0</v>
      </c>
      <c r="M63" s="171">
        <v>0</v>
      </c>
      <c r="N63" s="171">
        <v>0</v>
      </c>
      <c r="O63" s="171">
        <v>0</v>
      </c>
      <c r="P63" s="171">
        <v>0</v>
      </c>
      <c r="Q63" s="171">
        <v>0</v>
      </c>
      <c r="R63" s="171">
        <v>0</v>
      </c>
      <c r="S63" s="171">
        <v>0</v>
      </c>
      <c r="T63" s="207">
        <v>0</v>
      </c>
      <c r="U63" s="207"/>
      <c r="V63" s="171">
        <v>0</v>
      </c>
      <c r="W63" s="171">
        <v>0</v>
      </c>
    </row>
    <row r="64" spans="1:23" ht="12.75" customHeight="1">
      <c r="A64" s="208"/>
      <c r="B64" s="208"/>
      <c r="C64" s="208"/>
      <c r="D64" s="206"/>
      <c r="E64" s="206"/>
      <c r="F64" s="206" t="s">
        <v>274</v>
      </c>
      <c r="G64" s="206"/>
      <c r="H64" s="171">
        <v>10530220.5</v>
      </c>
      <c r="I64" s="171">
        <v>10530220.5</v>
      </c>
      <c r="J64" s="171">
        <v>9381423.7</v>
      </c>
      <c r="K64" s="171">
        <v>8275623.7</v>
      </c>
      <c r="L64" s="171">
        <v>1105800</v>
      </c>
      <c r="M64" s="171">
        <v>1063796.8</v>
      </c>
      <c r="N64" s="171">
        <v>85000</v>
      </c>
      <c r="O64" s="171">
        <v>0</v>
      </c>
      <c r="P64" s="171">
        <v>0</v>
      </c>
      <c r="Q64" s="171">
        <v>0</v>
      </c>
      <c r="R64" s="171">
        <v>0</v>
      </c>
      <c r="S64" s="171">
        <v>0</v>
      </c>
      <c r="T64" s="207">
        <v>0</v>
      </c>
      <c r="U64" s="207"/>
      <c r="V64" s="171">
        <v>0</v>
      </c>
      <c r="W64" s="171">
        <v>0</v>
      </c>
    </row>
    <row r="65" spans="1:23" ht="12.75" customHeight="1">
      <c r="A65" s="208" t="s">
        <v>269</v>
      </c>
      <c r="B65" s="208" t="s">
        <v>481</v>
      </c>
      <c r="C65" s="208" t="s">
        <v>269</v>
      </c>
      <c r="D65" s="206" t="s">
        <v>482</v>
      </c>
      <c r="E65" s="206"/>
      <c r="F65" s="206" t="s">
        <v>271</v>
      </c>
      <c r="G65" s="206"/>
      <c r="H65" s="171">
        <v>1774348.9</v>
      </c>
      <c r="I65" s="171">
        <v>1774348.9</v>
      </c>
      <c r="J65" s="171">
        <v>1739348.9</v>
      </c>
      <c r="K65" s="171">
        <v>1482948.9</v>
      </c>
      <c r="L65" s="171">
        <v>256400</v>
      </c>
      <c r="M65" s="171">
        <v>0</v>
      </c>
      <c r="N65" s="171">
        <v>35000</v>
      </c>
      <c r="O65" s="171">
        <v>0</v>
      </c>
      <c r="P65" s="171">
        <v>0</v>
      </c>
      <c r="Q65" s="171">
        <v>0</v>
      </c>
      <c r="R65" s="171">
        <v>0</v>
      </c>
      <c r="S65" s="171">
        <v>0</v>
      </c>
      <c r="T65" s="207">
        <v>0</v>
      </c>
      <c r="U65" s="207"/>
      <c r="V65" s="171">
        <v>0</v>
      </c>
      <c r="W65" s="171">
        <v>0</v>
      </c>
    </row>
    <row r="66" spans="1:23" ht="12.75" customHeight="1">
      <c r="A66" s="208"/>
      <c r="B66" s="208"/>
      <c r="C66" s="208"/>
      <c r="D66" s="206"/>
      <c r="E66" s="206"/>
      <c r="F66" s="206" t="s">
        <v>272</v>
      </c>
      <c r="G66" s="206"/>
      <c r="H66" s="171">
        <v>-6740</v>
      </c>
      <c r="I66" s="171">
        <v>-6740</v>
      </c>
      <c r="J66" s="171">
        <v>-6740</v>
      </c>
      <c r="K66" s="171">
        <v>-6740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71">
        <v>0</v>
      </c>
      <c r="R66" s="171">
        <v>0</v>
      </c>
      <c r="S66" s="171">
        <v>0</v>
      </c>
      <c r="T66" s="207">
        <v>0</v>
      </c>
      <c r="U66" s="207"/>
      <c r="V66" s="171">
        <v>0</v>
      </c>
      <c r="W66" s="171">
        <v>0</v>
      </c>
    </row>
    <row r="67" spans="1:23" ht="12.75" customHeight="1">
      <c r="A67" s="208"/>
      <c r="B67" s="208"/>
      <c r="C67" s="208"/>
      <c r="D67" s="206"/>
      <c r="E67" s="206"/>
      <c r="F67" s="206" t="s">
        <v>273</v>
      </c>
      <c r="G67" s="206"/>
      <c r="H67" s="171">
        <v>0</v>
      </c>
      <c r="I67" s="171">
        <v>0</v>
      </c>
      <c r="J67" s="171">
        <v>0</v>
      </c>
      <c r="K67" s="171">
        <v>0</v>
      </c>
      <c r="L67" s="171">
        <v>0</v>
      </c>
      <c r="M67" s="171">
        <v>0</v>
      </c>
      <c r="N67" s="171">
        <v>0</v>
      </c>
      <c r="O67" s="171">
        <v>0</v>
      </c>
      <c r="P67" s="171">
        <v>0</v>
      </c>
      <c r="Q67" s="171">
        <v>0</v>
      </c>
      <c r="R67" s="171">
        <v>0</v>
      </c>
      <c r="S67" s="171">
        <v>0</v>
      </c>
      <c r="T67" s="207">
        <v>0</v>
      </c>
      <c r="U67" s="207"/>
      <c r="V67" s="171">
        <v>0</v>
      </c>
      <c r="W67" s="171">
        <v>0</v>
      </c>
    </row>
    <row r="68" spans="1:23" ht="12.75" customHeight="1">
      <c r="A68" s="208"/>
      <c r="B68" s="208"/>
      <c r="C68" s="208"/>
      <c r="D68" s="206"/>
      <c r="E68" s="206"/>
      <c r="F68" s="206" t="s">
        <v>274</v>
      </c>
      <c r="G68" s="206"/>
      <c r="H68" s="171">
        <v>1767608.9</v>
      </c>
      <c r="I68" s="171">
        <v>1767608.9</v>
      </c>
      <c r="J68" s="171">
        <v>1732608.9</v>
      </c>
      <c r="K68" s="171">
        <v>1476208.9</v>
      </c>
      <c r="L68" s="171">
        <v>256400</v>
      </c>
      <c r="M68" s="171">
        <v>0</v>
      </c>
      <c r="N68" s="171">
        <v>35000</v>
      </c>
      <c r="O68" s="171">
        <v>0</v>
      </c>
      <c r="P68" s="171">
        <v>0</v>
      </c>
      <c r="Q68" s="171">
        <v>0</v>
      </c>
      <c r="R68" s="171">
        <v>0</v>
      </c>
      <c r="S68" s="171">
        <v>0</v>
      </c>
      <c r="T68" s="207">
        <v>0</v>
      </c>
      <c r="U68" s="207"/>
      <c r="V68" s="171">
        <v>0</v>
      </c>
      <c r="W68" s="171">
        <v>0</v>
      </c>
    </row>
    <row r="69" spans="1:23" ht="12.75" customHeight="1">
      <c r="A69" s="208" t="s">
        <v>269</v>
      </c>
      <c r="B69" s="208" t="s">
        <v>275</v>
      </c>
      <c r="C69" s="208" t="s">
        <v>269</v>
      </c>
      <c r="D69" s="206" t="s">
        <v>276</v>
      </c>
      <c r="E69" s="206"/>
      <c r="F69" s="206" t="s">
        <v>271</v>
      </c>
      <c r="G69" s="206"/>
      <c r="H69" s="171">
        <v>5734957.6</v>
      </c>
      <c r="I69" s="171">
        <v>5203854.6</v>
      </c>
      <c r="J69" s="171">
        <v>5076854.6</v>
      </c>
      <c r="K69" s="171">
        <v>4591354.6</v>
      </c>
      <c r="L69" s="171">
        <v>485500</v>
      </c>
      <c r="M69" s="171">
        <v>80000</v>
      </c>
      <c r="N69" s="171">
        <v>47000</v>
      </c>
      <c r="O69" s="171">
        <v>0</v>
      </c>
      <c r="P69" s="171">
        <v>0</v>
      </c>
      <c r="Q69" s="171">
        <v>0</v>
      </c>
      <c r="R69" s="171">
        <v>531103</v>
      </c>
      <c r="S69" s="171">
        <v>531103</v>
      </c>
      <c r="T69" s="207">
        <v>0</v>
      </c>
      <c r="U69" s="207"/>
      <c r="V69" s="171">
        <v>0</v>
      </c>
      <c r="W69" s="171">
        <v>0</v>
      </c>
    </row>
    <row r="70" spans="1:23" ht="12.75" customHeight="1">
      <c r="A70" s="208"/>
      <c r="B70" s="208"/>
      <c r="C70" s="208"/>
      <c r="D70" s="206"/>
      <c r="E70" s="206"/>
      <c r="F70" s="206" t="s">
        <v>272</v>
      </c>
      <c r="G70" s="206"/>
      <c r="H70" s="171"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0</v>
      </c>
      <c r="N70" s="171">
        <v>0</v>
      </c>
      <c r="O70" s="171">
        <v>0</v>
      </c>
      <c r="P70" s="171">
        <v>0</v>
      </c>
      <c r="Q70" s="171">
        <v>0</v>
      </c>
      <c r="R70" s="171">
        <v>0</v>
      </c>
      <c r="S70" s="171">
        <v>0</v>
      </c>
      <c r="T70" s="207">
        <v>0</v>
      </c>
      <c r="U70" s="207"/>
      <c r="V70" s="171">
        <v>0</v>
      </c>
      <c r="W70" s="171">
        <v>0</v>
      </c>
    </row>
    <row r="71" spans="1:23" ht="12.75" customHeight="1">
      <c r="A71" s="208"/>
      <c r="B71" s="208"/>
      <c r="C71" s="208"/>
      <c r="D71" s="206"/>
      <c r="E71" s="206"/>
      <c r="F71" s="206" t="s">
        <v>273</v>
      </c>
      <c r="G71" s="206"/>
      <c r="H71" s="171">
        <v>79750</v>
      </c>
      <c r="I71" s="171">
        <v>79750</v>
      </c>
      <c r="J71" s="171">
        <v>79750</v>
      </c>
      <c r="K71" s="171">
        <v>79193</v>
      </c>
      <c r="L71" s="171">
        <v>557</v>
      </c>
      <c r="M71" s="171">
        <v>0</v>
      </c>
      <c r="N71" s="171">
        <v>0</v>
      </c>
      <c r="O71" s="171">
        <v>0</v>
      </c>
      <c r="P71" s="171">
        <v>0</v>
      </c>
      <c r="Q71" s="171">
        <v>0</v>
      </c>
      <c r="R71" s="171">
        <v>0</v>
      </c>
      <c r="S71" s="171">
        <v>0</v>
      </c>
      <c r="T71" s="207">
        <v>0</v>
      </c>
      <c r="U71" s="207"/>
      <c r="V71" s="171">
        <v>0</v>
      </c>
      <c r="W71" s="171">
        <v>0</v>
      </c>
    </row>
    <row r="72" spans="1:23" ht="12.75" customHeight="1">
      <c r="A72" s="208"/>
      <c r="B72" s="208"/>
      <c r="C72" s="208"/>
      <c r="D72" s="206"/>
      <c r="E72" s="206"/>
      <c r="F72" s="206" t="s">
        <v>274</v>
      </c>
      <c r="G72" s="206"/>
      <c r="H72" s="171">
        <v>5814707.6</v>
      </c>
      <c r="I72" s="171">
        <v>5283604.6</v>
      </c>
      <c r="J72" s="171">
        <v>5156604.6</v>
      </c>
      <c r="K72" s="171">
        <v>4670547.6</v>
      </c>
      <c r="L72" s="171">
        <v>486057</v>
      </c>
      <c r="M72" s="171">
        <v>80000</v>
      </c>
      <c r="N72" s="171">
        <v>47000</v>
      </c>
      <c r="O72" s="171">
        <v>0</v>
      </c>
      <c r="P72" s="171">
        <v>0</v>
      </c>
      <c r="Q72" s="171">
        <v>0</v>
      </c>
      <c r="R72" s="171">
        <v>531103</v>
      </c>
      <c r="S72" s="171">
        <v>531103</v>
      </c>
      <c r="T72" s="207">
        <v>0</v>
      </c>
      <c r="U72" s="207"/>
      <c r="V72" s="171">
        <v>0</v>
      </c>
      <c r="W72" s="171">
        <v>0</v>
      </c>
    </row>
    <row r="73" spans="1:23" ht="12.75" customHeight="1">
      <c r="A73" s="208" t="s">
        <v>269</v>
      </c>
      <c r="B73" s="208" t="s">
        <v>368</v>
      </c>
      <c r="C73" s="208" t="s">
        <v>269</v>
      </c>
      <c r="D73" s="206" t="s">
        <v>369</v>
      </c>
      <c r="E73" s="206"/>
      <c r="F73" s="206" t="s">
        <v>271</v>
      </c>
      <c r="G73" s="206"/>
      <c r="H73" s="171">
        <v>2426300</v>
      </c>
      <c r="I73" s="171">
        <v>2426300</v>
      </c>
      <c r="J73" s="171">
        <v>2309300</v>
      </c>
      <c r="K73" s="171">
        <v>2138800</v>
      </c>
      <c r="L73" s="171">
        <v>170500</v>
      </c>
      <c r="M73" s="171">
        <v>0</v>
      </c>
      <c r="N73" s="171">
        <v>117000</v>
      </c>
      <c r="O73" s="171">
        <v>0</v>
      </c>
      <c r="P73" s="171">
        <v>0</v>
      </c>
      <c r="Q73" s="171">
        <v>0</v>
      </c>
      <c r="R73" s="171">
        <v>0</v>
      </c>
      <c r="S73" s="171">
        <v>0</v>
      </c>
      <c r="T73" s="207">
        <v>0</v>
      </c>
      <c r="U73" s="207"/>
      <c r="V73" s="171">
        <v>0</v>
      </c>
      <c r="W73" s="171">
        <v>0</v>
      </c>
    </row>
    <row r="74" spans="1:23" ht="12.75" customHeight="1">
      <c r="A74" s="208"/>
      <c r="B74" s="208"/>
      <c r="C74" s="208"/>
      <c r="D74" s="206"/>
      <c r="E74" s="206"/>
      <c r="F74" s="206" t="s">
        <v>272</v>
      </c>
      <c r="G74" s="206"/>
      <c r="H74" s="171">
        <v>0</v>
      </c>
      <c r="I74" s="171">
        <v>0</v>
      </c>
      <c r="J74" s="171">
        <v>0</v>
      </c>
      <c r="K74" s="171">
        <v>0</v>
      </c>
      <c r="L74" s="171">
        <v>0</v>
      </c>
      <c r="M74" s="171">
        <v>0</v>
      </c>
      <c r="N74" s="171">
        <v>0</v>
      </c>
      <c r="O74" s="171">
        <v>0</v>
      </c>
      <c r="P74" s="171">
        <v>0</v>
      </c>
      <c r="Q74" s="171">
        <v>0</v>
      </c>
      <c r="R74" s="171">
        <v>0</v>
      </c>
      <c r="S74" s="171">
        <v>0</v>
      </c>
      <c r="T74" s="207">
        <v>0</v>
      </c>
      <c r="U74" s="207"/>
      <c r="V74" s="171">
        <v>0</v>
      </c>
      <c r="W74" s="171">
        <v>0</v>
      </c>
    </row>
    <row r="75" spans="1:23" ht="12.75" customHeight="1">
      <c r="A75" s="208"/>
      <c r="B75" s="208"/>
      <c r="C75" s="208"/>
      <c r="D75" s="206"/>
      <c r="E75" s="206"/>
      <c r="F75" s="206" t="s">
        <v>273</v>
      </c>
      <c r="G75" s="206"/>
      <c r="H75" s="171">
        <v>51850</v>
      </c>
      <c r="I75" s="171">
        <v>51850</v>
      </c>
      <c r="J75" s="171">
        <v>51850</v>
      </c>
      <c r="K75" s="171">
        <v>51650</v>
      </c>
      <c r="L75" s="171">
        <v>200</v>
      </c>
      <c r="M75" s="171">
        <v>0</v>
      </c>
      <c r="N75" s="171">
        <v>0</v>
      </c>
      <c r="O75" s="171">
        <v>0</v>
      </c>
      <c r="P75" s="171">
        <v>0</v>
      </c>
      <c r="Q75" s="171">
        <v>0</v>
      </c>
      <c r="R75" s="171">
        <v>0</v>
      </c>
      <c r="S75" s="171">
        <v>0</v>
      </c>
      <c r="T75" s="207">
        <v>0</v>
      </c>
      <c r="U75" s="207"/>
      <c r="V75" s="171">
        <v>0</v>
      </c>
      <c r="W75" s="171">
        <v>0</v>
      </c>
    </row>
    <row r="76" spans="1:23" ht="12.75" customHeight="1">
      <c r="A76" s="208"/>
      <c r="B76" s="208"/>
      <c r="C76" s="208"/>
      <c r="D76" s="206"/>
      <c r="E76" s="206"/>
      <c r="F76" s="206" t="s">
        <v>274</v>
      </c>
      <c r="G76" s="206"/>
      <c r="H76" s="171">
        <v>2478150</v>
      </c>
      <c r="I76" s="171">
        <v>2478150</v>
      </c>
      <c r="J76" s="171">
        <v>2361150</v>
      </c>
      <c r="K76" s="171">
        <v>2190450</v>
      </c>
      <c r="L76" s="171">
        <v>170700</v>
      </c>
      <c r="M76" s="171">
        <v>0</v>
      </c>
      <c r="N76" s="171">
        <v>117000</v>
      </c>
      <c r="O76" s="171">
        <v>0</v>
      </c>
      <c r="P76" s="171">
        <v>0</v>
      </c>
      <c r="Q76" s="171">
        <v>0</v>
      </c>
      <c r="R76" s="171">
        <v>0</v>
      </c>
      <c r="S76" s="171">
        <v>0</v>
      </c>
      <c r="T76" s="207">
        <v>0</v>
      </c>
      <c r="U76" s="207"/>
      <c r="V76" s="171">
        <v>0</v>
      </c>
      <c r="W76" s="171">
        <v>0</v>
      </c>
    </row>
    <row r="77" spans="1:23" ht="12.75" customHeight="1">
      <c r="A77" s="208" t="s">
        <v>269</v>
      </c>
      <c r="B77" s="208" t="s">
        <v>277</v>
      </c>
      <c r="C77" s="208" t="s">
        <v>269</v>
      </c>
      <c r="D77" s="206" t="s">
        <v>278</v>
      </c>
      <c r="E77" s="206"/>
      <c r="F77" s="206" t="s">
        <v>271</v>
      </c>
      <c r="G77" s="206"/>
      <c r="H77" s="171">
        <v>596339</v>
      </c>
      <c r="I77" s="171">
        <v>596339</v>
      </c>
      <c r="J77" s="171">
        <v>593339</v>
      </c>
      <c r="K77" s="171">
        <v>439039</v>
      </c>
      <c r="L77" s="171">
        <v>154300</v>
      </c>
      <c r="M77" s="171">
        <v>0</v>
      </c>
      <c r="N77" s="171">
        <v>3000</v>
      </c>
      <c r="O77" s="171">
        <v>0</v>
      </c>
      <c r="P77" s="171">
        <v>0</v>
      </c>
      <c r="Q77" s="171">
        <v>0</v>
      </c>
      <c r="R77" s="171">
        <v>0</v>
      </c>
      <c r="S77" s="171">
        <v>0</v>
      </c>
      <c r="T77" s="207">
        <v>0</v>
      </c>
      <c r="U77" s="207"/>
      <c r="V77" s="171">
        <v>0</v>
      </c>
      <c r="W77" s="171">
        <v>0</v>
      </c>
    </row>
    <row r="78" spans="1:23" ht="12.75" customHeight="1">
      <c r="A78" s="208"/>
      <c r="B78" s="208"/>
      <c r="C78" s="208"/>
      <c r="D78" s="206"/>
      <c r="E78" s="206"/>
      <c r="F78" s="206" t="s">
        <v>272</v>
      </c>
      <c r="G78" s="206"/>
      <c r="H78" s="171">
        <v>-10000</v>
      </c>
      <c r="I78" s="171">
        <v>-10000</v>
      </c>
      <c r="J78" s="171">
        <v>-10000</v>
      </c>
      <c r="K78" s="171">
        <v>-10000</v>
      </c>
      <c r="L78" s="171">
        <v>0</v>
      </c>
      <c r="M78" s="171">
        <v>0</v>
      </c>
      <c r="N78" s="171">
        <v>0</v>
      </c>
      <c r="O78" s="171">
        <v>0</v>
      </c>
      <c r="P78" s="171">
        <v>0</v>
      </c>
      <c r="Q78" s="171">
        <v>0</v>
      </c>
      <c r="R78" s="171">
        <v>0</v>
      </c>
      <c r="S78" s="171">
        <v>0</v>
      </c>
      <c r="T78" s="207">
        <v>0</v>
      </c>
      <c r="U78" s="207"/>
      <c r="V78" s="171">
        <v>0</v>
      </c>
      <c r="W78" s="171">
        <v>0</v>
      </c>
    </row>
    <row r="79" spans="1:23" ht="12.75" customHeight="1">
      <c r="A79" s="208"/>
      <c r="B79" s="208"/>
      <c r="C79" s="208"/>
      <c r="D79" s="206"/>
      <c r="E79" s="206"/>
      <c r="F79" s="206" t="s">
        <v>273</v>
      </c>
      <c r="G79" s="206"/>
      <c r="H79" s="171">
        <v>4000</v>
      </c>
      <c r="I79" s="171">
        <v>4000</v>
      </c>
      <c r="J79" s="171">
        <v>4000</v>
      </c>
      <c r="K79" s="171">
        <v>0</v>
      </c>
      <c r="L79" s="171">
        <v>4000</v>
      </c>
      <c r="M79" s="171">
        <v>0</v>
      </c>
      <c r="N79" s="171">
        <v>0</v>
      </c>
      <c r="O79" s="171">
        <v>0</v>
      </c>
      <c r="P79" s="171">
        <v>0</v>
      </c>
      <c r="Q79" s="171">
        <v>0</v>
      </c>
      <c r="R79" s="171">
        <v>0</v>
      </c>
      <c r="S79" s="171">
        <v>0</v>
      </c>
      <c r="T79" s="207">
        <v>0</v>
      </c>
      <c r="U79" s="207"/>
      <c r="V79" s="171">
        <v>0</v>
      </c>
      <c r="W79" s="171">
        <v>0</v>
      </c>
    </row>
    <row r="80" spans="1:23" ht="12.75" customHeight="1">
      <c r="A80" s="208"/>
      <c r="B80" s="208"/>
      <c r="C80" s="208"/>
      <c r="D80" s="206"/>
      <c r="E80" s="206"/>
      <c r="F80" s="206" t="s">
        <v>274</v>
      </c>
      <c r="G80" s="206"/>
      <c r="H80" s="171">
        <v>590339</v>
      </c>
      <c r="I80" s="171">
        <v>590339</v>
      </c>
      <c r="J80" s="171">
        <v>587339</v>
      </c>
      <c r="K80" s="171">
        <v>429039</v>
      </c>
      <c r="L80" s="171">
        <v>158300</v>
      </c>
      <c r="M80" s="171">
        <v>0</v>
      </c>
      <c r="N80" s="171">
        <v>3000</v>
      </c>
      <c r="O80" s="171">
        <v>0</v>
      </c>
      <c r="P80" s="171">
        <v>0</v>
      </c>
      <c r="Q80" s="171">
        <v>0</v>
      </c>
      <c r="R80" s="171">
        <v>0</v>
      </c>
      <c r="S80" s="171">
        <v>0</v>
      </c>
      <c r="T80" s="207">
        <v>0</v>
      </c>
      <c r="U80" s="207"/>
      <c r="V80" s="171">
        <v>0</v>
      </c>
      <c r="W80" s="171">
        <v>0</v>
      </c>
    </row>
    <row r="81" spans="1:23" ht="12.75" customHeight="1">
      <c r="A81" s="208" t="s">
        <v>269</v>
      </c>
      <c r="B81" s="208" t="s">
        <v>483</v>
      </c>
      <c r="C81" s="208" t="s">
        <v>269</v>
      </c>
      <c r="D81" s="206" t="s">
        <v>484</v>
      </c>
      <c r="E81" s="206"/>
      <c r="F81" s="206" t="s">
        <v>271</v>
      </c>
      <c r="G81" s="206"/>
      <c r="H81" s="171">
        <v>663900</v>
      </c>
      <c r="I81" s="171">
        <v>663900</v>
      </c>
      <c r="J81" s="171">
        <v>661900</v>
      </c>
      <c r="K81" s="171">
        <v>514694</v>
      </c>
      <c r="L81" s="171">
        <v>147206</v>
      </c>
      <c r="M81" s="171">
        <v>0</v>
      </c>
      <c r="N81" s="171">
        <v>2000</v>
      </c>
      <c r="O81" s="171">
        <v>0</v>
      </c>
      <c r="P81" s="171">
        <v>0</v>
      </c>
      <c r="Q81" s="171">
        <v>0</v>
      </c>
      <c r="R81" s="171">
        <v>0</v>
      </c>
      <c r="S81" s="171">
        <v>0</v>
      </c>
      <c r="T81" s="207">
        <v>0</v>
      </c>
      <c r="U81" s="207"/>
      <c r="V81" s="171">
        <v>0</v>
      </c>
      <c r="W81" s="171">
        <v>0</v>
      </c>
    </row>
    <row r="82" spans="1:23" ht="12.75" customHeight="1">
      <c r="A82" s="208"/>
      <c r="B82" s="208"/>
      <c r="C82" s="208"/>
      <c r="D82" s="206"/>
      <c r="E82" s="206"/>
      <c r="F82" s="206" t="s">
        <v>272</v>
      </c>
      <c r="G82" s="206"/>
      <c r="H82" s="171">
        <v>-3000</v>
      </c>
      <c r="I82" s="171">
        <v>-3000</v>
      </c>
      <c r="J82" s="171">
        <v>-3000</v>
      </c>
      <c r="K82" s="171">
        <v>-3000</v>
      </c>
      <c r="L82" s="171">
        <v>0</v>
      </c>
      <c r="M82" s="171">
        <v>0</v>
      </c>
      <c r="N82" s="171">
        <v>0</v>
      </c>
      <c r="O82" s="171">
        <v>0</v>
      </c>
      <c r="P82" s="171">
        <v>0</v>
      </c>
      <c r="Q82" s="171">
        <v>0</v>
      </c>
      <c r="R82" s="171">
        <v>0</v>
      </c>
      <c r="S82" s="171">
        <v>0</v>
      </c>
      <c r="T82" s="207">
        <v>0</v>
      </c>
      <c r="U82" s="207"/>
      <c r="V82" s="171">
        <v>0</v>
      </c>
      <c r="W82" s="171">
        <v>0</v>
      </c>
    </row>
    <row r="83" spans="1:23" ht="12.75" customHeight="1">
      <c r="A83" s="208"/>
      <c r="B83" s="208"/>
      <c r="C83" s="208"/>
      <c r="D83" s="206"/>
      <c r="E83" s="206"/>
      <c r="F83" s="206" t="s">
        <v>273</v>
      </c>
      <c r="G83" s="206"/>
      <c r="H83" s="171">
        <v>0</v>
      </c>
      <c r="I83" s="171">
        <v>0</v>
      </c>
      <c r="J83" s="171">
        <v>0</v>
      </c>
      <c r="K83" s="171">
        <v>0</v>
      </c>
      <c r="L83" s="171">
        <v>0</v>
      </c>
      <c r="M83" s="171">
        <v>0</v>
      </c>
      <c r="N83" s="171">
        <v>0</v>
      </c>
      <c r="O83" s="171">
        <v>0</v>
      </c>
      <c r="P83" s="171">
        <v>0</v>
      </c>
      <c r="Q83" s="171">
        <v>0</v>
      </c>
      <c r="R83" s="171">
        <v>0</v>
      </c>
      <c r="S83" s="171">
        <v>0</v>
      </c>
      <c r="T83" s="207">
        <v>0</v>
      </c>
      <c r="U83" s="207"/>
      <c r="V83" s="171">
        <v>0</v>
      </c>
      <c r="W83" s="171">
        <v>0</v>
      </c>
    </row>
    <row r="84" spans="1:23" ht="12.75" customHeight="1">
      <c r="A84" s="208"/>
      <c r="B84" s="208"/>
      <c r="C84" s="208"/>
      <c r="D84" s="206"/>
      <c r="E84" s="206"/>
      <c r="F84" s="206" t="s">
        <v>274</v>
      </c>
      <c r="G84" s="206"/>
      <c r="H84" s="171">
        <v>660900</v>
      </c>
      <c r="I84" s="171">
        <v>660900</v>
      </c>
      <c r="J84" s="171">
        <v>658900</v>
      </c>
      <c r="K84" s="171">
        <v>511694</v>
      </c>
      <c r="L84" s="171">
        <v>147206</v>
      </c>
      <c r="M84" s="171">
        <v>0</v>
      </c>
      <c r="N84" s="171">
        <v>2000</v>
      </c>
      <c r="O84" s="171">
        <v>0</v>
      </c>
      <c r="P84" s="171">
        <v>0</v>
      </c>
      <c r="Q84" s="171">
        <v>0</v>
      </c>
      <c r="R84" s="171">
        <v>0</v>
      </c>
      <c r="S84" s="171">
        <v>0</v>
      </c>
      <c r="T84" s="207">
        <v>0</v>
      </c>
      <c r="U84" s="207"/>
      <c r="V84" s="171">
        <v>0</v>
      </c>
      <c r="W84" s="171">
        <v>0</v>
      </c>
    </row>
    <row r="85" spans="1:23" ht="12.75" customHeight="1">
      <c r="A85" s="208" t="s">
        <v>269</v>
      </c>
      <c r="B85" s="208" t="s">
        <v>485</v>
      </c>
      <c r="C85" s="208" t="s">
        <v>269</v>
      </c>
      <c r="D85" s="206" t="s">
        <v>486</v>
      </c>
      <c r="E85" s="206"/>
      <c r="F85" s="206" t="s">
        <v>271</v>
      </c>
      <c r="G85" s="206"/>
      <c r="H85" s="171">
        <v>140032</v>
      </c>
      <c r="I85" s="171">
        <v>140032</v>
      </c>
      <c r="J85" s="171">
        <v>138532</v>
      </c>
      <c r="K85" s="171">
        <v>131132</v>
      </c>
      <c r="L85" s="171">
        <v>7400</v>
      </c>
      <c r="M85" s="171">
        <v>0</v>
      </c>
      <c r="N85" s="171">
        <v>1500</v>
      </c>
      <c r="O85" s="171">
        <v>0</v>
      </c>
      <c r="P85" s="171">
        <v>0</v>
      </c>
      <c r="Q85" s="171">
        <v>0</v>
      </c>
      <c r="R85" s="171">
        <v>0</v>
      </c>
      <c r="S85" s="171">
        <v>0</v>
      </c>
      <c r="T85" s="207">
        <v>0</v>
      </c>
      <c r="U85" s="207"/>
      <c r="V85" s="171">
        <v>0</v>
      </c>
      <c r="W85" s="171">
        <v>0</v>
      </c>
    </row>
    <row r="86" spans="1:23" ht="12.75" customHeight="1">
      <c r="A86" s="208"/>
      <c r="B86" s="208"/>
      <c r="C86" s="208"/>
      <c r="D86" s="206"/>
      <c r="E86" s="206"/>
      <c r="F86" s="206" t="s">
        <v>272</v>
      </c>
      <c r="G86" s="206"/>
      <c r="H86" s="171">
        <v>-4590</v>
      </c>
      <c r="I86" s="171">
        <v>-4590</v>
      </c>
      <c r="J86" s="171">
        <v>-4590</v>
      </c>
      <c r="K86" s="171">
        <v>-4590</v>
      </c>
      <c r="L86" s="171">
        <v>0</v>
      </c>
      <c r="M86" s="171">
        <v>0</v>
      </c>
      <c r="N86" s="171">
        <v>0</v>
      </c>
      <c r="O86" s="171">
        <v>0</v>
      </c>
      <c r="P86" s="171">
        <v>0</v>
      </c>
      <c r="Q86" s="171">
        <v>0</v>
      </c>
      <c r="R86" s="171">
        <v>0</v>
      </c>
      <c r="S86" s="171">
        <v>0</v>
      </c>
      <c r="T86" s="207">
        <v>0</v>
      </c>
      <c r="U86" s="207"/>
      <c r="V86" s="171">
        <v>0</v>
      </c>
      <c r="W86" s="171">
        <v>0</v>
      </c>
    </row>
    <row r="87" spans="1:23" ht="12.75" customHeight="1">
      <c r="A87" s="208"/>
      <c r="B87" s="208"/>
      <c r="C87" s="208"/>
      <c r="D87" s="206"/>
      <c r="E87" s="206"/>
      <c r="F87" s="206" t="s">
        <v>273</v>
      </c>
      <c r="G87" s="206"/>
      <c r="H87" s="171">
        <v>0</v>
      </c>
      <c r="I87" s="171">
        <v>0</v>
      </c>
      <c r="J87" s="171">
        <v>0</v>
      </c>
      <c r="K87" s="171">
        <v>0</v>
      </c>
      <c r="L87" s="171">
        <v>0</v>
      </c>
      <c r="M87" s="171">
        <v>0</v>
      </c>
      <c r="N87" s="171">
        <v>0</v>
      </c>
      <c r="O87" s="171">
        <v>0</v>
      </c>
      <c r="P87" s="171">
        <v>0</v>
      </c>
      <c r="Q87" s="171">
        <v>0</v>
      </c>
      <c r="R87" s="171">
        <v>0</v>
      </c>
      <c r="S87" s="171">
        <v>0</v>
      </c>
      <c r="T87" s="207">
        <v>0</v>
      </c>
      <c r="U87" s="207"/>
      <c r="V87" s="171">
        <v>0</v>
      </c>
      <c r="W87" s="171">
        <v>0</v>
      </c>
    </row>
    <row r="88" spans="1:23" ht="12.75" customHeight="1">
      <c r="A88" s="208"/>
      <c r="B88" s="208"/>
      <c r="C88" s="208"/>
      <c r="D88" s="206"/>
      <c r="E88" s="206"/>
      <c r="F88" s="206" t="s">
        <v>274</v>
      </c>
      <c r="G88" s="206"/>
      <c r="H88" s="171">
        <v>135442</v>
      </c>
      <c r="I88" s="171">
        <v>135442</v>
      </c>
      <c r="J88" s="171">
        <v>133942</v>
      </c>
      <c r="K88" s="171">
        <v>126542</v>
      </c>
      <c r="L88" s="171">
        <v>7400</v>
      </c>
      <c r="M88" s="171">
        <v>0</v>
      </c>
      <c r="N88" s="171">
        <v>1500</v>
      </c>
      <c r="O88" s="171">
        <v>0</v>
      </c>
      <c r="P88" s="171">
        <v>0</v>
      </c>
      <c r="Q88" s="171">
        <v>0</v>
      </c>
      <c r="R88" s="171">
        <v>0</v>
      </c>
      <c r="S88" s="171">
        <v>0</v>
      </c>
      <c r="T88" s="207">
        <v>0</v>
      </c>
      <c r="U88" s="207"/>
      <c r="V88" s="171">
        <v>0</v>
      </c>
      <c r="W88" s="171">
        <v>0</v>
      </c>
    </row>
    <row r="89" spans="1:23" ht="11.25" customHeight="1">
      <c r="A89" s="208" t="s">
        <v>167</v>
      </c>
      <c r="B89" s="208" t="s">
        <v>269</v>
      </c>
      <c r="C89" s="208" t="s">
        <v>269</v>
      </c>
      <c r="D89" s="206" t="s">
        <v>168</v>
      </c>
      <c r="E89" s="206"/>
      <c r="F89" s="206" t="s">
        <v>271</v>
      </c>
      <c r="G89" s="206"/>
      <c r="H89" s="171">
        <v>29195586</v>
      </c>
      <c r="I89" s="171">
        <v>27522707</v>
      </c>
      <c r="J89" s="171">
        <v>27445457</v>
      </c>
      <c r="K89" s="171">
        <v>21011560</v>
      </c>
      <c r="L89" s="171">
        <v>6433897</v>
      </c>
      <c r="M89" s="171">
        <v>0</v>
      </c>
      <c r="N89" s="171">
        <v>77250</v>
      </c>
      <c r="O89" s="171">
        <v>0</v>
      </c>
      <c r="P89" s="171">
        <v>0</v>
      </c>
      <c r="Q89" s="171">
        <v>0</v>
      </c>
      <c r="R89" s="171">
        <v>1672879</v>
      </c>
      <c r="S89" s="171">
        <v>1672879</v>
      </c>
      <c r="T89" s="207">
        <v>0</v>
      </c>
      <c r="U89" s="207"/>
      <c r="V89" s="171">
        <v>0</v>
      </c>
      <c r="W89" s="171">
        <v>0</v>
      </c>
    </row>
    <row r="90" spans="1:23" ht="11.25" customHeight="1">
      <c r="A90" s="208"/>
      <c r="B90" s="208"/>
      <c r="C90" s="208"/>
      <c r="D90" s="206"/>
      <c r="E90" s="206"/>
      <c r="F90" s="206" t="s">
        <v>272</v>
      </c>
      <c r="G90" s="206"/>
      <c r="H90" s="171">
        <v>-30000</v>
      </c>
      <c r="I90" s="171">
        <v>-30000</v>
      </c>
      <c r="J90" s="171">
        <v>-30000</v>
      </c>
      <c r="K90" s="171">
        <v>-30000</v>
      </c>
      <c r="L90" s="171">
        <v>0</v>
      </c>
      <c r="M90" s="171">
        <v>0</v>
      </c>
      <c r="N90" s="171">
        <v>0</v>
      </c>
      <c r="O90" s="171">
        <v>0</v>
      </c>
      <c r="P90" s="171">
        <v>0</v>
      </c>
      <c r="Q90" s="171">
        <v>0</v>
      </c>
      <c r="R90" s="171">
        <v>0</v>
      </c>
      <c r="S90" s="171">
        <v>0</v>
      </c>
      <c r="T90" s="207">
        <v>0</v>
      </c>
      <c r="U90" s="207"/>
      <c r="V90" s="171">
        <v>0</v>
      </c>
      <c r="W90" s="171">
        <v>0</v>
      </c>
    </row>
    <row r="91" spans="1:23" ht="12" customHeight="1">
      <c r="A91" s="208"/>
      <c r="B91" s="208"/>
      <c r="C91" s="208"/>
      <c r="D91" s="206"/>
      <c r="E91" s="206"/>
      <c r="F91" s="206" t="s">
        <v>273</v>
      </c>
      <c r="G91" s="206"/>
      <c r="H91" s="171">
        <v>134000</v>
      </c>
      <c r="I91" s="171">
        <v>134000</v>
      </c>
      <c r="J91" s="171">
        <v>134000</v>
      </c>
      <c r="K91" s="171">
        <v>0</v>
      </c>
      <c r="L91" s="171">
        <v>134000</v>
      </c>
      <c r="M91" s="171">
        <v>0</v>
      </c>
      <c r="N91" s="171">
        <v>0</v>
      </c>
      <c r="O91" s="171">
        <v>0</v>
      </c>
      <c r="P91" s="171">
        <v>0</v>
      </c>
      <c r="Q91" s="171">
        <v>0</v>
      </c>
      <c r="R91" s="171">
        <v>0</v>
      </c>
      <c r="S91" s="171">
        <v>0</v>
      </c>
      <c r="T91" s="207">
        <v>0</v>
      </c>
      <c r="U91" s="207"/>
      <c r="V91" s="171">
        <v>0</v>
      </c>
      <c r="W91" s="171">
        <v>0</v>
      </c>
    </row>
    <row r="92" spans="1:23" ht="12.75" customHeight="1">
      <c r="A92" s="208"/>
      <c r="B92" s="208"/>
      <c r="C92" s="208"/>
      <c r="D92" s="206"/>
      <c r="E92" s="206"/>
      <c r="F92" s="206" t="s">
        <v>274</v>
      </c>
      <c r="G92" s="206"/>
      <c r="H92" s="171">
        <v>29299586</v>
      </c>
      <c r="I92" s="171">
        <v>27626707</v>
      </c>
      <c r="J92" s="171">
        <v>27549457</v>
      </c>
      <c r="K92" s="171">
        <v>20981560</v>
      </c>
      <c r="L92" s="171">
        <v>6567897</v>
      </c>
      <c r="M92" s="171">
        <v>0</v>
      </c>
      <c r="N92" s="171">
        <v>77250</v>
      </c>
      <c r="O92" s="171">
        <v>0</v>
      </c>
      <c r="P92" s="171">
        <v>0</v>
      </c>
      <c r="Q92" s="171">
        <v>0</v>
      </c>
      <c r="R92" s="171">
        <v>1672879</v>
      </c>
      <c r="S92" s="171">
        <v>1672879</v>
      </c>
      <c r="T92" s="207">
        <v>0</v>
      </c>
      <c r="U92" s="207"/>
      <c r="V92" s="171">
        <v>0</v>
      </c>
      <c r="W92" s="171">
        <v>0</v>
      </c>
    </row>
    <row r="93" spans="1:23" ht="12.75" customHeight="1">
      <c r="A93" s="208" t="s">
        <v>269</v>
      </c>
      <c r="B93" s="208" t="s">
        <v>261</v>
      </c>
      <c r="C93" s="208" t="s">
        <v>269</v>
      </c>
      <c r="D93" s="206" t="s">
        <v>262</v>
      </c>
      <c r="E93" s="206"/>
      <c r="F93" s="206" t="s">
        <v>271</v>
      </c>
      <c r="G93" s="206"/>
      <c r="H93" s="171">
        <v>24856713</v>
      </c>
      <c r="I93" s="171">
        <v>24596713</v>
      </c>
      <c r="J93" s="171">
        <v>24521713</v>
      </c>
      <c r="K93" s="171">
        <v>19055635</v>
      </c>
      <c r="L93" s="171">
        <v>5466078</v>
      </c>
      <c r="M93" s="171">
        <v>0</v>
      </c>
      <c r="N93" s="171">
        <v>75000</v>
      </c>
      <c r="O93" s="171">
        <v>0</v>
      </c>
      <c r="P93" s="171">
        <v>0</v>
      </c>
      <c r="Q93" s="171">
        <v>0</v>
      </c>
      <c r="R93" s="171">
        <v>260000</v>
      </c>
      <c r="S93" s="171">
        <v>260000</v>
      </c>
      <c r="T93" s="207">
        <v>0</v>
      </c>
      <c r="U93" s="207"/>
      <c r="V93" s="171">
        <v>0</v>
      </c>
      <c r="W93" s="171">
        <v>0</v>
      </c>
    </row>
    <row r="94" spans="1:23" ht="15" customHeight="1">
      <c r="A94" s="208"/>
      <c r="B94" s="208"/>
      <c r="C94" s="208"/>
      <c r="D94" s="206"/>
      <c r="E94" s="206"/>
      <c r="F94" s="206" t="s">
        <v>272</v>
      </c>
      <c r="G94" s="206"/>
      <c r="H94" s="171">
        <v>-30000</v>
      </c>
      <c r="I94" s="171">
        <v>-30000</v>
      </c>
      <c r="J94" s="171">
        <v>-30000</v>
      </c>
      <c r="K94" s="171">
        <v>-30000</v>
      </c>
      <c r="L94" s="171">
        <v>0</v>
      </c>
      <c r="M94" s="171">
        <v>0</v>
      </c>
      <c r="N94" s="171">
        <v>0</v>
      </c>
      <c r="O94" s="171">
        <v>0</v>
      </c>
      <c r="P94" s="171">
        <v>0</v>
      </c>
      <c r="Q94" s="171">
        <v>0</v>
      </c>
      <c r="R94" s="171">
        <v>0</v>
      </c>
      <c r="S94" s="171">
        <v>0</v>
      </c>
      <c r="T94" s="207">
        <v>0</v>
      </c>
      <c r="U94" s="207"/>
      <c r="V94" s="171">
        <v>0</v>
      </c>
      <c r="W94" s="171">
        <v>0</v>
      </c>
    </row>
    <row r="95" spans="1:23" ht="13.5" customHeight="1">
      <c r="A95" s="208"/>
      <c r="B95" s="208"/>
      <c r="C95" s="208"/>
      <c r="D95" s="206"/>
      <c r="E95" s="206"/>
      <c r="F95" s="206" t="s">
        <v>273</v>
      </c>
      <c r="G95" s="206"/>
      <c r="H95" s="171">
        <v>134000</v>
      </c>
      <c r="I95" s="171">
        <v>134000</v>
      </c>
      <c r="J95" s="171">
        <v>134000</v>
      </c>
      <c r="K95" s="171">
        <v>0</v>
      </c>
      <c r="L95" s="171">
        <v>134000</v>
      </c>
      <c r="M95" s="171">
        <v>0</v>
      </c>
      <c r="N95" s="171">
        <v>0</v>
      </c>
      <c r="O95" s="171">
        <v>0</v>
      </c>
      <c r="P95" s="171">
        <v>0</v>
      </c>
      <c r="Q95" s="171">
        <v>0</v>
      </c>
      <c r="R95" s="171">
        <v>0</v>
      </c>
      <c r="S95" s="171">
        <v>0</v>
      </c>
      <c r="T95" s="207">
        <v>0</v>
      </c>
      <c r="U95" s="207"/>
      <c r="V95" s="171">
        <v>0</v>
      </c>
      <c r="W95" s="171">
        <v>0</v>
      </c>
    </row>
    <row r="96" spans="1:23" ht="12.75" customHeight="1">
      <c r="A96" s="208"/>
      <c r="B96" s="208"/>
      <c r="C96" s="208"/>
      <c r="D96" s="206"/>
      <c r="E96" s="206"/>
      <c r="F96" s="206" t="s">
        <v>274</v>
      </c>
      <c r="G96" s="206"/>
      <c r="H96" s="171">
        <v>24960713</v>
      </c>
      <c r="I96" s="171">
        <v>24700713</v>
      </c>
      <c r="J96" s="171">
        <v>24625713</v>
      </c>
      <c r="K96" s="171">
        <v>19025635</v>
      </c>
      <c r="L96" s="171">
        <v>5600078</v>
      </c>
      <c r="M96" s="171">
        <v>0</v>
      </c>
      <c r="N96" s="171">
        <v>75000</v>
      </c>
      <c r="O96" s="171">
        <v>0</v>
      </c>
      <c r="P96" s="171">
        <v>0</v>
      </c>
      <c r="Q96" s="171">
        <v>0</v>
      </c>
      <c r="R96" s="171">
        <v>260000</v>
      </c>
      <c r="S96" s="171">
        <v>260000</v>
      </c>
      <c r="T96" s="207">
        <v>0</v>
      </c>
      <c r="U96" s="207"/>
      <c r="V96" s="171">
        <v>0</v>
      </c>
      <c r="W96" s="171">
        <v>0</v>
      </c>
    </row>
    <row r="97" spans="1:23" ht="12.75" customHeight="1">
      <c r="A97" s="208" t="s">
        <v>279</v>
      </c>
      <c r="B97" s="208" t="s">
        <v>269</v>
      </c>
      <c r="C97" s="208" t="s">
        <v>269</v>
      </c>
      <c r="D97" s="206" t="s">
        <v>280</v>
      </c>
      <c r="E97" s="206"/>
      <c r="F97" s="206" t="s">
        <v>271</v>
      </c>
      <c r="G97" s="206"/>
      <c r="H97" s="171">
        <v>4100330.5</v>
      </c>
      <c r="I97" s="171">
        <v>3884330.5</v>
      </c>
      <c r="J97" s="171">
        <v>3421608.5</v>
      </c>
      <c r="K97" s="171">
        <v>2812460</v>
      </c>
      <c r="L97" s="171">
        <v>609148.5</v>
      </c>
      <c r="M97" s="171">
        <v>459722</v>
      </c>
      <c r="N97" s="171">
        <v>3000</v>
      </c>
      <c r="O97" s="171">
        <v>0</v>
      </c>
      <c r="P97" s="171">
        <v>0</v>
      </c>
      <c r="Q97" s="171">
        <v>0</v>
      </c>
      <c r="R97" s="171">
        <v>216000</v>
      </c>
      <c r="S97" s="171">
        <v>216000</v>
      </c>
      <c r="T97" s="207">
        <v>50000</v>
      </c>
      <c r="U97" s="207"/>
      <c r="V97" s="171">
        <v>0</v>
      </c>
      <c r="W97" s="171">
        <v>0</v>
      </c>
    </row>
    <row r="98" spans="1:23" ht="12.75" customHeight="1">
      <c r="A98" s="208"/>
      <c r="B98" s="208"/>
      <c r="C98" s="208"/>
      <c r="D98" s="206"/>
      <c r="E98" s="206"/>
      <c r="F98" s="206" t="s">
        <v>272</v>
      </c>
      <c r="G98" s="206"/>
      <c r="H98" s="171">
        <v>-20353</v>
      </c>
      <c r="I98" s="171">
        <v>-20353</v>
      </c>
      <c r="J98" s="171">
        <v>-20353</v>
      </c>
      <c r="K98" s="171">
        <v>-10353</v>
      </c>
      <c r="L98" s="171">
        <v>-10000</v>
      </c>
      <c r="M98" s="171">
        <v>0</v>
      </c>
      <c r="N98" s="171">
        <v>0</v>
      </c>
      <c r="O98" s="171">
        <v>0</v>
      </c>
      <c r="P98" s="171">
        <v>0</v>
      </c>
      <c r="Q98" s="171">
        <v>0</v>
      </c>
      <c r="R98" s="171">
        <v>0</v>
      </c>
      <c r="S98" s="171">
        <v>0</v>
      </c>
      <c r="T98" s="207">
        <v>0</v>
      </c>
      <c r="U98" s="207"/>
      <c r="V98" s="171">
        <v>0</v>
      </c>
      <c r="W98" s="171">
        <v>0</v>
      </c>
    </row>
    <row r="99" spans="1:23" ht="14.25" customHeight="1">
      <c r="A99" s="208"/>
      <c r="B99" s="208"/>
      <c r="C99" s="208"/>
      <c r="D99" s="206"/>
      <c r="E99" s="206"/>
      <c r="F99" s="206" t="s">
        <v>273</v>
      </c>
      <c r="G99" s="206"/>
      <c r="H99" s="171">
        <v>27142</v>
      </c>
      <c r="I99" s="171">
        <v>27142</v>
      </c>
      <c r="J99" s="171">
        <v>22093</v>
      </c>
      <c r="K99" s="171">
        <v>10000</v>
      </c>
      <c r="L99" s="171">
        <v>12093</v>
      </c>
      <c r="M99" s="171">
        <v>4149</v>
      </c>
      <c r="N99" s="171">
        <v>900</v>
      </c>
      <c r="O99" s="171">
        <v>0</v>
      </c>
      <c r="P99" s="171">
        <v>0</v>
      </c>
      <c r="Q99" s="171">
        <v>0</v>
      </c>
      <c r="R99" s="171">
        <v>0</v>
      </c>
      <c r="S99" s="171">
        <v>0</v>
      </c>
      <c r="T99" s="207">
        <v>0</v>
      </c>
      <c r="U99" s="207"/>
      <c r="V99" s="171">
        <v>0</v>
      </c>
      <c r="W99" s="171">
        <v>0</v>
      </c>
    </row>
    <row r="100" spans="1:23" ht="11.25" customHeight="1">
      <c r="A100" s="208"/>
      <c r="B100" s="208"/>
      <c r="C100" s="208"/>
      <c r="D100" s="206"/>
      <c r="E100" s="206"/>
      <c r="F100" s="206" t="s">
        <v>274</v>
      </c>
      <c r="G100" s="206"/>
      <c r="H100" s="171">
        <v>4107119.5</v>
      </c>
      <c r="I100" s="171">
        <v>3891119.5</v>
      </c>
      <c r="J100" s="171">
        <v>3423348.5</v>
      </c>
      <c r="K100" s="171">
        <v>2812107</v>
      </c>
      <c r="L100" s="171">
        <v>611241.5</v>
      </c>
      <c r="M100" s="171">
        <v>463871</v>
      </c>
      <c r="N100" s="171">
        <v>3900</v>
      </c>
      <c r="O100" s="171">
        <v>0</v>
      </c>
      <c r="P100" s="171">
        <v>0</v>
      </c>
      <c r="Q100" s="171">
        <v>0</v>
      </c>
      <c r="R100" s="171">
        <v>216000</v>
      </c>
      <c r="S100" s="171">
        <v>216000</v>
      </c>
      <c r="T100" s="207">
        <v>50000</v>
      </c>
      <c r="U100" s="207"/>
      <c r="V100" s="171">
        <v>0</v>
      </c>
      <c r="W100" s="171">
        <v>0</v>
      </c>
    </row>
    <row r="101" spans="1:23" ht="12.75" customHeight="1">
      <c r="A101" s="208" t="s">
        <v>269</v>
      </c>
      <c r="B101" s="208" t="s">
        <v>370</v>
      </c>
      <c r="C101" s="208" t="s">
        <v>269</v>
      </c>
      <c r="D101" s="206" t="s">
        <v>325</v>
      </c>
      <c r="E101" s="206"/>
      <c r="F101" s="206" t="s">
        <v>271</v>
      </c>
      <c r="G101" s="206"/>
      <c r="H101" s="171">
        <v>1030136</v>
      </c>
      <c r="I101" s="171">
        <v>944136</v>
      </c>
      <c r="J101" s="171">
        <v>484414</v>
      </c>
      <c r="K101" s="171">
        <v>304560</v>
      </c>
      <c r="L101" s="171">
        <v>179854</v>
      </c>
      <c r="M101" s="171">
        <v>459722</v>
      </c>
      <c r="N101" s="171">
        <v>0</v>
      </c>
      <c r="O101" s="171">
        <v>0</v>
      </c>
      <c r="P101" s="171">
        <v>0</v>
      </c>
      <c r="Q101" s="171">
        <v>0</v>
      </c>
      <c r="R101" s="171">
        <v>86000</v>
      </c>
      <c r="S101" s="171">
        <v>86000</v>
      </c>
      <c r="T101" s="207">
        <v>0</v>
      </c>
      <c r="U101" s="207"/>
      <c r="V101" s="171">
        <v>0</v>
      </c>
      <c r="W101" s="171">
        <v>0</v>
      </c>
    </row>
    <row r="102" spans="1:23" ht="13.5" customHeight="1">
      <c r="A102" s="208"/>
      <c r="B102" s="208"/>
      <c r="C102" s="208"/>
      <c r="D102" s="206"/>
      <c r="E102" s="206"/>
      <c r="F102" s="206" t="s">
        <v>272</v>
      </c>
      <c r="G102" s="206"/>
      <c r="H102" s="171">
        <v>0</v>
      </c>
      <c r="I102" s="171">
        <v>0</v>
      </c>
      <c r="J102" s="171">
        <v>0</v>
      </c>
      <c r="K102" s="171">
        <v>0</v>
      </c>
      <c r="L102" s="171">
        <v>0</v>
      </c>
      <c r="M102" s="171">
        <v>0</v>
      </c>
      <c r="N102" s="171">
        <v>0</v>
      </c>
      <c r="O102" s="171">
        <v>0</v>
      </c>
      <c r="P102" s="171">
        <v>0</v>
      </c>
      <c r="Q102" s="171">
        <v>0</v>
      </c>
      <c r="R102" s="171">
        <v>0</v>
      </c>
      <c r="S102" s="171">
        <v>0</v>
      </c>
      <c r="T102" s="207">
        <v>0</v>
      </c>
      <c r="U102" s="207"/>
      <c r="V102" s="171">
        <v>0</v>
      </c>
      <c r="W102" s="171">
        <v>0</v>
      </c>
    </row>
    <row r="103" spans="1:23" ht="15" customHeight="1">
      <c r="A103" s="208"/>
      <c r="B103" s="208"/>
      <c r="C103" s="208"/>
      <c r="D103" s="206"/>
      <c r="E103" s="206"/>
      <c r="F103" s="206" t="s">
        <v>273</v>
      </c>
      <c r="G103" s="206"/>
      <c r="H103" s="171">
        <v>4149</v>
      </c>
      <c r="I103" s="171">
        <v>4149</v>
      </c>
      <c r="J103" s="171">
        <v>0</v>
      </c>
      <c r="K103" s="171">
        <v>0</v>
      </c>
      <c r="L103" s="171">
        <v>0</v>
      </c>
      <c r="M103" s="171">
        <v>4149</v>
      </c>
      <c r="N103" s="171">
        <v>0</v>
      </c>
      <c r="O103" s="171">
        <v>0</v>
      </c>
      <c r="P103" s="171">
        <v>0</v>
      </c>
      <c r="Q103" s="171">
        <v>0</v>
      </c>
      <c r="R103" s="171">
        <v>0</v>
      </c>
      <c r="S103" s="171">
        <v>0</v>
      </c>
      <c r="T103" s="207">
        <v>0</v>
      </c>
      <c r="U103" s="207"/>
      <c r="V103" s="171">
        <v>0</v>
      </c>
      <c r="W103" s="171">
        <v>0</v>
      </c>
    </row>
    <row r="104" spans="1:23" ht="15" customHeight="1">
      <c r="A104" s="208"/>
      <c r="B104" s="208"/>
      <c r="C104" s="208"/>
      <c r="D104" s="206"/>
      <c r="E104" s="206"/>
      <c r="F104" s="206" t="s">
        <v>274</v>
      </c>
      <c r="G104" s="206"/>
      <c r="H104" s="171">
        <v>1034285</v>
      </c>
      <c r="I104" s="171">
        <v>948285</v>
      </c>
      <c r="J104" s="171">
        <v>484414</v>
      </c>
      <c r="K104" s="171">
        <v>304560</v>
      </c>
      <c r="L104" s="171">
        <v>179854</v>
      </c>
      <c r="M104" s="171">
        <v>463871</v>
      </c>
      <c r="N104" s="171">
        <v>0</v>
      </c>
      <c r="O104" s="171">
        <v>0</v>
      </c>
      <c r="P104" s="171">
        <v>0</v>
      </c>
      <c r="Q104" s="171">
        <v>0</v>
      </c>
      <c r="R104" s="171">
        <v>86000</v>
      </c>
      <c r="S104" s="171">
        <v>86000</v>
      </c>
      <c r="T104" s="207">
        <v>0</v>
      </c>
      <c r="U104" s="207"/>
      <c r="V104" s="171">
        <v>0</v>
      </c>
      <c r="W104" s="171">
        <v>0</v>
      </c>
    </row>
    <row r="105" spans="1:23" ht="12.75" customHeight="1">
      <c r="A105" s="208" t="s">
        <v>269</v>
      </c>
      <c r="B105" s="208" t="s">
        <v>487</v>
      </c>
      <c r="C105" s="208" t="s">
        <v>269</v>
      </c>
      <c r="D105" s="206" t="s">
        <v>488</v>
      </c>
      <c r="E105" s="206"/>
      <c r="F105" s="206" t="s">
        <v>271</v>
      </c>
      <c r="G105" s="206"/>
      <c r="H105" s="171">
        <v>724294.5</v>
      </c>
      <c r="I105" s="171">
        <v>724294.5</v>
      </c>
      <c r="J105" s="171">
        <v>723294.5</v>
      </c>
      <c r="K105" s="171">
        <v>562400</v>
      </c>
      <c r="L105" s="171">
        <v>160894.5</v>
      </c>
      <c r="M105" s="171">
        <v>0</v>
      </c>
      <c r="N105" s="171">
        <v>1000</v>
      </c>
      <c r="O105" s="171">
        <v>0</v>
      </c>
      <c r="P105" s="171">
        <v>0</v>
      </c>
      <c r="Q105" s="171">
        <v>0</v>
      </c>
      <c r="R105" s="171">
        <v>0</v>
      </c>
      <c r="S105" s="171">
        <v>0</v>
      </c>
      <c r="T105" s="207">
        <v>0</v>
      </c>
      <c r="U105" s="207"/>
      <c r="V105" s="171">
        <v>0</v>
      </c>
      <c r="W105" s="171">
        <v>0</v>
      </c>
    </row>
    <row r="106" spans="1:23" ht="13.5" customHeight="1">
      <c r="A106" s="208"/>
      <c r="B106" s="208"/>
      <c r="C106" s="208"/>
      <c r="D106" s="206"/>
      <c r="E106" s="206"/>
      <c r="F106" s="206" t="s">
        <v>272</v>
      </c>
      <c r="G106" s="206"/>
      <c r="H106" s="171">
        <v>-10000</v>
      </c>
      <c r="I106" s="171">
        <v>-10000</v>
      </c>
      <c r="J106" s="171">
        <v>-10000</v>
      </c>
      <c r="K106" s="171">
        <v>0</v>
      </c>
      <c r="L106" s="171">
        <v>-10000</v>
      </c>
      <c r="M106" s="171">
        <v>0</v>
      </c>
      <c r="N106" s="171">
        <v>0</v>
      </c>
      <c r="O106" s="171">
        <v>0</v>
      </c>
      <c r="P106" s="171">
        <v>0</v>
      </c>
      <c r="Q106" s="171">
        <v>0</v>
      </c>
      <c r="R106" s="171">
        <v>0</v>
      </c>
      <c r="S106" s="171">
        <v>0</v>
      </c>
      <c r="T106" s="207">
        <v>0</v>
      </c>
      <c r="U106" s="207"/>
      <c r="V106" s="171">
        <v>0</v>
      </c>
      <c r="W106" s="171">
        <v>0</v>
      </c>
    </row>
    <row r="107" spans="1:23" ht="12" customHeight="1">
      <c r="A107" s="208"/>
      <c r="B107" s="208"/>
      <c r="C107" s="208"/>
      <c r="D107" s="206"/>
      <c r="E107" s="206"/>
      <c r="F107" s="206" t="s">
        <v>273</v>
      </c>
      <c r="G107" s="206"/>
      <c r="H107" s="171">
        <v>10000</v>
      </c>
      <c r="I107" s="171">
        <v>10000</v>
      </c>
      <c r="J107" s="171">
        <v>10000</v>
      </c>
      <c r="K107" s="171">
        <v>10000</v>
      </c>
      <c r="L107" s="171">
        <v>0</v>
      </c>
      <c r="M107" s="171">
        <v>0</v>
      </c>
      <c r="N107" s="171">
        <v>0</v>
      </c>
      <c r="O107" s="171">
        <v>0</v>
      </c>
      <c r="P107" s="171">
        <v>0</v>
      </c>
      <c r="Q107" s="171">
        <v>0</v>
      </c>
      <c r="R107" s="171">
        <v>0</v>
      </c>
      <c r="S107" s="171">
        <v>0</v>
      </c>
      <c r="T107" s="207">
        <v>0</v>
      </c>
      <c r="U107" s="207"/>
      <c r="V107" s="171">
        <v>0</v>
      </c>
      <c r="W107" s="171">
        <v>0</v>
      </c>
    </row>
    <row r="108" spans="1:23" ht="12.75" customHeight="1">
      <c r="A108" s="208"/>
      <c r="B108" s="208"/>
      <c r="C108" s="208"/>
      <c r="D108" s="206"/>
      <c r="E108" s="206"/>
      <c r="F108" s="206" t="s">
        <v>274</v>
      </c>
      <c r="G108" s="206"/>
      <c r="H108" s="171">
        <v>724294.5</v>
      </c>
      <c r="I108" s="171">
        <v>724294.5</v>
      </c>
      <c r="J108" s="171">
        <v>723294.5</v>
      </c>
      <c r="K108" s="171">
        <v>572400</v>
      </c>
      <c r="L108" s="171">
        <v>150894.5</v>
      </c>
      <c r="M108" s="171">
        <v>0</v>
      </c>
      <c r="N108" s="171">
        <v>1000</v>
      </c>
      <c r="O108" s="171">
        <v>0</v>
      </c>
      <c r="P108" s="171">
        <v>0</v>
      </c>
      <c r="Q108" s="171">
        <v>0</v>
      </c>
      <c r="R108" s="171">
        <v>0</v>
      </c>
      <c r="S108" s="171">
        <v>0</v>
      </c>
      <c r="T108" s="207">
        <v>0</v>
      </c>
      <c r="U108" s="207"/>
      <c r="V108" s="171">
        <v>0</v>
      </c>
      <c r="W108" s="171">
        <v>0</v>
      </c>
    </row>
    <row r="109" spans="1:23" ht="14.25" customHeight="1">
      <c r="A109" s="208" t="s">
        <v>269</v>
      </c>
      <c r="B109" s="208" t="s">
        <v>358</v>
      </c>
      <c r="C109" s="208" t="s">
        <v>269</v>
      </c>
      <c r="D109" s="206" t="s">
        <v>359</v>
      </c>
      <c r="E109" s="206"/>
      <c r="F109" s="206" t="s">
        <v>271</v>
      </c>
      <c r="G109" s="206"/>
      <c r="H109" s="171">
        <v>2274900</v>
      </c>
      <c r="I109" s="171">
        <v>2194900</v>
      </c>
      <c r="J109" s="171">
        <v>2192900</v>
      </c>
      <c r="K109" s="171">
        <v>1945500</v>
      </c>
      <c r="L109" s="171">
        <v>247400</v>
      </c>
      <c r="M109" s="171">
        <v>0</v>
      </c>
      <c r="N109" s="171">
        <v>2000</v>
      </c>
      <c r="O109" s="171">
        <v>0</v>
      </c>
      <c r="P109" s="171">
        <v>0</v>
      </c>
      <c r="Q109" s="171">
        <v>0</v>
      </c>
      <c r="R109" s="171">
        <v>80000</v>
      </c>
      <c r="S109" s="171">
        <v>80000</v>
      </c>
      <c r="T109" s="207">
        <v>0</v>
      </c>
      <c r="U109" s="207"/>
      <c r="V109" s="171">
        <v>0</v>
      </c>
      <c r="W109" s="171">
        <v>0</v>
      </c>
    </row>
    <row r="110" spans="1:23" ht="14.25" customHeight="1">
      <c r="A110" s="208"/>
      <c r="B110" s="208"/>
      <c r="C110" s="208"/>
      <c r="D110" s="206"/>
      <c r="E110" s="206"/>
      <c r="F110" s="206" t="s">
        <v>272</v>
      </c>
      <c r="G110" s="206"/>
      <c r="H110" s="171">
        <v>-10353</v>
      </c>
      <c r="I110" s="171">
        <v>-10353</v>
      </c>
      <c r="J110" s="171">
        <v>-10353</v>
      </c>
      <c r="K110" s="171">
        <v>-10353</v>
      </c>
      <c r="L110" s="171">
        <v>0</v>
      </c>
      <c r="M110" s="171">
        <v>0</v>
      </c>
      <c r="N110" s="171">
        <v>0</v>
      </c>
      <c r="O110" s="171">
        <v>0</v>
      </c>
      <c r="P110" s="171">
        <v>0</v>
      </c>
      <c r="Q110" s="171">
        <v>0</v>
      </c>
      <c r="R110" s="171">
        <v>0</v>
      </c>
      <c r="S110" s="171">
        <v>0</v>
      </c>
      <c r="T110" s="207">
        <v>0</v>
      </c>
      <c r="U110" s="207"/>
      <c r="V110" s="171">
        <v>0</v>
      </c>
      <c r="W110" s="171">
        <v>0</v>
      </c>
    </row>
    <row r="111" spans="1:23" ht="11.25" customHeight="1">
      <c r="A111" s="208"/>
      <c r="B111" s="208"/>
      <c r="C111" s="208"/>
      <c r="D111" s="206"/>
      <c r="E111" s="206"/>
      <c r="F111" s="206" t="s">
        <v>273</v>
      </c>
      <c r="G111" s="206"/>
      <c r="H111" s="171">
        <v>12993</v>
      </c>
      <c r="I111" s="171">
        <v>12993</v>
      </c>
      <c r="J111" s="171">
        <v>12093</v>
      </c>
      <c r="K111" s="171">
        <v>0</v>
      </c>
      <c r="L111" s="171">
        <v>12093</v>
      </c>
      <c r="M111" s="171">
        <v>0</v>
      </c>
      <c r="N111" s="171">
        <v>900</v>
      </c>
      <c r="O111" s="171">
        <v>0</v>
      </c>
      <c r="P111" s="171">
        <v>0</v>
      </c>
      <c r="Q111" s="171">
        <v>0</v>
      </c>
      <c r="R111" s="171">
        <v>0</v>
      </c>
      <c r="S111" s="171">
        <v>0</v>
      </c>
      <c r="T111" s="207">
        <v>0</v>
      </c>
      <c r="U111" s="207"/>
      <c r="V111" s="171">
        <v>0</v>
      </c>
      <c r="W111" s="171">
        <v>0</v>
      </c>
    </row>
    <row r="112" spans="1:23" ht="12.75" customHeight="1">
      <c r="A112" s="208"/>
      <c r="B112" s="208"/>
      <c r="C112" s="208"/>
      <c r="D112" s="206"/>
      <c r="E112" s="206"/>
      <c r="F112" s="206" t="s">
        <v>274</v>
      </c>
      <c r="G112" s="206"/>
      <c r="H112" s="171">
        <v>2277540</v>
      </c>
      <c r="I112" s="171">
        <v>2197540</v>
      </c>
      <c r="J112" s="171">
        <v>2194640</v>
      </c>
      <c r="K112" s="171">
        <v>1935147</v>
      </c>
      <c r="L112" s="171">
        <v>259493</v>
      </c>
      <c r="M112" s="171">
        <v>0</v>
      </c>
      <c r="N112" s="171">
        <v>2900</v>
      </c>
      <c r="O112" s="171">
        <v>0</v>
      </c>
      <c r="P112" s="171">
        <v>0</v>
      </c>
      <c r="Q112" s="171">
        <v>0</v>
      </c>
      <c r="R112" s="171">
        <v>80000</v>
      </c>
      <c r="S112" s="171">
        <v>80000</v>
      </c>
      <c r="T112" s="207">
        <v>0</v>
      </c>
      <c r="U112" s="207"/>
      <c r="V112" s="171">
        <v>0</v>
      </c>
      <c r="W112" s="171">
        <v>0</v>
      </c>
    </row>
    <row r="113" spans="1:23" ht="13.5" customHeight="1">
      <c r="A113" s="208" t="s">
        <v>256</v>
      </c>
      <c r="B113" s="208" t="s">
        <v>269</v>
      </c>
      <c r="C113" s="208" t="s">
        <v>269</v>
      </c>
      <c r="D113" s="206" t="s">
        <v>257</v>
      </c>
      <c r="E113" s="206"/>
      <c r="F113" s="206" t="s">
        <v>271</v>
      </c>
      <c r="G113" s="206"/>
      <c r="H113" s="171">
        <v>9932022</v>
      </c>
      <c r="I113" s="171">
        <v>9502603</v>
      </c>
      <c r="J113" s="171">
        <v>9295103</v>
      </c>
      <c r="K113" s="171">
        <v>7650731</v>
      </c>
      <c r="L113" s="171">
        <v>1644372</v>
      </c>
      <c r="M113" s="171">
        <v>0</v>
      </c>
      <c r="N113" s="171">
        <v>207500</v>
      </c>
      <c r="O113" s="171">
        <v>0</v>
      </c>
      <c r="P113" s="171">
        <v>0</v>
      </c>
      <c r="Q113" s="171">
        <v>0</v>
      </c>
      <c r="R113" s="171">
        <v>429419</v>
      </c>
      <c r="S113" s="171">
        <v>429419</v>
      </c>
      <c r="T113" s="207">
        <v>0</v>
      </c>
      <c r="U113" s="207"/>
      <c r="V113" s="171">
        <v>0</v>
      </c>
      <c r="W113" s="171">
        <v>0</v>
      </c>
    </row>
    <row r="114" spans="1:23" ht="10.5" customHeight="1">
      <c r="A114" s="208"/>
      <c r="B114" s="208"/>
      <c r="C114" s="208"/>
      <c r="D114" s="206"/>
      <c r="E114" s="206"/>
      <c r="F114" s="206" t="s">
        <v>272</v>
      </c>
      <c r="G114" s="206"/>
      <c r="H114" s="171">
        <v>-21080</v>
      </c>
      <c r="I114" s="171">
        <v>-21080</v>
      </c>
      <c r="J114" s="171">
        <v>-21080</v>
      </c>
      <c r="K114" s="171">
        <v>0</v>
      </c>
      <c r="L114" s="171">
        <v>-21080</v>
      </c>
      <c r="M114" s="171">
        <v>0</v>
      </c>
      <c r="N114" s="171">
        <v>0</v>
      </c>
      <c r="O114" s="171">
        <v>0</v>
      </c>
      <c r="P114" s="171">
        <v>0</v>
      </c>
      <c r="Q114" s="171">
        <v>0</v>
      </c>
      <c r="R114" s="171">
        <v>0</v>
      </c>
      <c r="S114" s="171">
        <v>0</v>
      </c>
      <c r="T114" s="207">
        <v>0</v>
      </c>
      <c r="U114" s="207"/>
      <c r="V114" s="171">
        <v>0</v>
      </c>
      <c r="W114" s="171">
        <v>0</v>
      </c>
    </row>
    <row r="115" spans="1:23" ht="12" customHeight="1">
      <c r="A115" s="208"/>
      <c r="B115" s="208"/>
      <c r="C115" s="208"/>
      <c r="D115" s="206"/>
      <c r="E115" s="206"/>
      <c r="F115" s="206" t="s">
        <v>273</v>
      </c>
      <c r="G115" s="206"/>
      <c r="H115" s="171">
        <v>337557</v>
      </c>
      <c r="I115" s="171">
        <v>337557</v>
      </c>
      <c r="J115" s="171">
        <v>337557</v>
      </c>
      <c r="K115" s="171">
        <v>331802</v>
      </c>
      <c r="L115" s="171">
        <v>5755</v>
      </c>
      <c r="M115" s="171">
        <v>0</v>
      </c>
      <c r="N115" s="171">
        <v>0</v>
      </c>
      <c r="O115" s="171">
        <v>0</v>
      </c>
      <c r="P115" s="171">
        <v>0</v>
      </c>
      <c r="Q115" s="171">
        <v>0</v>
      </c>
      <c r="R115" s="171">
        <v>0</v>
      </c>
      <c r="S115" s="171">
        <v>0</v>
      </c>
      <c r="T115" s="207">
        <v>0</v>
      </c>
      <c r="U115" s="207"/>
      <c r="V115" s="171">
        <v>0</v>
      </c>
      <c r="W115" s="171">
        <v>0</v>
      </c>
    </row>
    <row r="116" spans="1:23" ht="12.75" customHeight="1">
      <c r="A116" s="208"/>
      <c r="B116" s="208"/>
      <c r="C116" s="208"/>
      <c r="D116" s="206"/>
      <c r="E116" s="206"/>
      <c r="F116" s="206" t="s">
        <v>274</v>
      </c>
      <c r="G116" s="206"/>
      <c r="H116" s="171">
        <v>10248499</v>
      </c>
      <c r="I116" s="171">
        <v>9819080</v>
      </c>
      <c r="J116" s="171">
        <v>9611580</v>
      </c>
      <c r="K116" s="171">
        <v>7982533</v>
      </c>
      <c r="L116" s="171">
        <v>1629047</v>
      </c>
      <c r="M116" s="171">
        <v>0</v>
      </c>
      <c r="N116" s="171">
        <v>207500</v>
      </c>
      <c r="O116" s="171">
        <v>0</v>
      </c>
      <c r="P116" s="171">
        <v>0</v>
      </c>
      <c r="Q116" s="171">
        <v>0</v>
      </c>
      <c r="R116" s="171">
        <v>429419</v>
      </c>
      <c r="S116" s="171">
        <v>429419</v>
      </c>
      <c r="T116" s="207">
        <v>0</v>
      </c>
      <c r="U116" s="207"/>
      <c r="V116" s="171">
        <v>0</v>
      </c>
      <c r="W116" s="171">
        <v>0</v>
      </c>
    </row>
    <row r="117" spans="1:23" ht="12.75" customHeight="1">
      <c r="A117" s="208" t="s">
        <v>269</v>
      </c>
      <c r="B117" s="208" t="s">
        <v>258</v>
      </c>
      <c r="C117" s="208" t="s">
        <v>269</v>
      </c>
      <c r="D117" s="206" t="s">
        <v>259</v>
      </c>
      <c r="E117" s="206"/>
      <c r="F117" s="206" t="s">
        <v>271</v>
      </c>
      <c r="G117" s="206"/>
      <c r="H117" s="171">
        <v>6122532</v>
      </c>
      <c r="I117" s="171">
        <v>6042532</v>
      </c>
      <c r="J117" s="171">
        <v>5913032</v>
      </c>
      <c r="K117" s="171">
        <v>4771056</v>
      </c>
      <c r="L117" s="171">
        <v>1141976</v>
      </c>
      <c r="M117" s="171">
        <v>0</v>
      </c>
      <c r="N117" s="171">
        <v>129500</v>
      </c>
      <c r="O117" s="171">
        <v>0</v>
      </c>
      <c r="P117" s="171">
        <v>0</v>
      </c>
      <c r="Q117" s="171">
        <v>0</v>
      </c>
      <c r="R117" s="171">
        <v>80000</v>
      </c>
      <c r="S117" s="171">
        <v>80000</v>
      </c>
      <c r="T117" s="207">
        <v>0</v>
      </c>
      <c r="U117" s="207"/>
      <c r="V117" s="171">
        <v>0</v>
      </c>
      <c r="W117" s="171">
        <v>0</v>
      </c>
    </row>
    <row r="118" spans="1:23" ht="12.75" customHeight="1">
      <c r="A118" s="208"/>
      <c r="B118" s="208"/>
      <c r="C118" s="208"/>
      <c r="D118" s="206"/>
      <c r="E118" s="206"/>
      <c r="F118" s="206" t="s">
        <v>272</v>
      </c>
      <c r="G118" s="206"/>
      <c r="H118" s="171">
        <v>0</v>
      </c>
      <c r="I118" s="171">
        <v>0</v>
      </c>
      <c r="J118" s="171">
        <v>0</v>
      </c>
      <c r="K118" s="171">
        <v>0</v>
      </c>
      <c r="L118" s="171">
        <v>0</v>
      </c>
      <c r="M118" s="171">
        <v>0</v>
      </c>
      <c r="N118" s="171">
        <v>0</v>
      </c>
      <c r="O118" s="171">
        <v>0</v>
      </c>
      <c r="P118" s="171">
        <v>0</v>
      </c>
      <c r="Q118" s="171">
        <v>0</v>
      </c>
      <c r="R118" s="171">
        <v>0</v>
      </c>
      <c r="S118" s="171">
        <v>0</v>
      </c>
      <c r="T118" s="207">
        <v>0</v>
      </c>
      <c r="U118" s="207"/>
      <c r="V118" s="171">
        <v>0</v>
      </c>
      <c r="W118" s="171">
        <v>0</v>
      </c>
    </row>
    <row r="119" spans="1:23" ht="12.75" customHeight="1">
      <c r="A119" s="208"/>
      <c r="B119" s="208"/>
      <c r="C119" s="208"/>
      <c r="D119" s="206"/>
      <c r="E119" s="206"/>
      <c r="F119" s="206" t="s">
        <v>273</v>
      </c>
      <c r="G119" s="206"/>
      <c r="H119" s="171">
        <v>192659</v>
      </c>
      <c r="I119" s="171">
        <v>192659</v>
      </c>
      <c r="J119" s="171">
        <v>192659</v>
      </c>
      <c r="K119" s="171">
        <v>187459</v>
      </c>
      <c r="L119" s="171">
        <v>5200</v>
      </c>
      <c r="M119" s="171">
        <v>0</v>
      </c>
      <c r="N119" s="171">
        <v>0</v>
      </c>
      <c r="O119" s="171">
        <v>0</v>
      </c>
      <c r="P119" s="171">
        <v>0</v>
      </c>
      <c r="Q119" s="171">
        <v>0</v>
      </c>
      <c r="R119" s="171">
        <v>0</v>
      </c>
      <c r="S119" s="171">
        <v>0</v>
      </c>
      <c r="T119" s="207">
        <v>0</v>
      </c>
      <c r="U119" s="207"/>
      <c r="V119" s="171">
        <v>0</v>
      </c>
      <c r="W119" s="171">
        <v>0</v>
      </c>
    </row>
    <row r="120" spans="1:23" ht="12" customHeight="1">
      <c r="A120" s="208"/>
      <c r="B120" s="208"/>
      <c r="C120" s="208"/>
      <c r="D120" s="206"/>
      <c r="E120" s="206"/>
      <c r="F120" s="206" t="s">
        <v>274</v>
      </c>
      <c r="G120" s="206"/>
      <c r="H120" s="171">
        <v>6315191</v>
      </c>
      <c r="I120" s="171">
        <v>6235191</v>
      </c>
      <c r="J120" s="171">
        <v>6105691</v>
      </c>
      <c r="K120" s="171">
        <v>4958515</v>
      </c>
      <c r="L120" s="171">
        <v>1147176</v>
      </c>
      <c r="M120" s="171">
        <v>0</v>
      </c>
      <c r="N120" s="171">
        <v>129500</v>
      </c>
      <c r="O120" s="171">
        <v>0</v>
      </c>
      <c r="P120" s="171">
        <v>0</v>
      </c>
      <c r="Q120" s="171">
        <v>0</v>
      </c>
      <c r="R120" s="171">
        <v>80000</v>
      </c>
      <c r="S120" s="171">
        <v>80000</v>
      </c>
      <c r="T120" s="207">
        <v>0</v>
      </c>
      <c r="U120" s="207"/>
      <c r="V120" s="171">
        <v>0</v>
      </c>
      <c r="W120" s="171">
        <v>0</v>
      </c>
    </row>
    <row r="121" spans="1:23" ht="12" customHeight="1">
      <c r="A121" s="208" t="s">
        <v>269</v>
      </c>
      <c r="B121" s="208" t="s">
        <v>281</v>
      </c>
      <c r="C121" s="208" t="s">
        <v>269</v>
      </c>
      <c r="D121" s="206" t="s">
        <v>282</v>
      </c>
      <c r="E121" s="206"/>
      <c r="F121" s="206" t="s">
        <v>271</v>
      </c>
      <c r="G121" s="206"/>
      <c r="H121" s="171">
        <v>1616010</v>
      </c>
      <c r="I121" s="171">
        <v>1266591</v>
      </c>
      <c r="J121" s="171">
        <v>1246591</v>
      </c>
      <c r="K121" s="171">
        <v>1052775</v>
      </c>
      <c r="L121" s="171">
        <v>193816</v>
      </c>
      <c r="M121" s="171">
        <v>0</v>
      </c>
      <c r="N121" s="171">
        <v>20000</v>
      </c>
      <c r="O121" s="171">
        <v>0</v>
      </c>
      <c r="P121" s="171">
        <v>0</v>
      </c>
      <c r="Q121" s="171">
        <v>0</v>
      </c>
      <c r="R121" s="171">
        <v>349419</v>
      </c>
      <c r="S121" s="171">
        <v>349419</v>
      </c>
      <c r="T121" s="207">
        <v>0</v>
      </c>
      <c r="U121" s="207"/>
      <c r="V121" s="171">
        <v>0</v>
      </c>
      <c r="W121" s="171">
        <v>0</v>
      </c>
    </row>
    <row r="122" spans="1:23" ht="10.5" customHeight="1">
      <c r="A122" s="208"/>
      <c r="B122" s="208"/>
      <c r="C122" s="208"/>
      <c r="D122" s="206"/>
      <c r="E122" s="206"/>
      <c r="F122" s="206" t="s">
        <v>272</v>
      </c>
      <c r="G122" s="206"/>
      <c r="H122" s="171">
        <v>0</v>
      </c>
      <c r="I122" s="171">
        <v>0</v>
      </c>
      <c r="J122" s="171">
        <v>0</v>
      </c>
      <c r="K122" s="171">
        <v>0</v>
      </c>
      <c r="L122" s="171">
        <v>0</v>
      </c>
      <c r="M122" s="171">
        <v>0</v>
      </c>
      <c r="N122" s="171">
        <v>0</v>
      </c>
      <c r="O122" s="171">
        <v>0</v>
      </c>
      <c r="P122" s="171">
        <v>0</v>
      </c>
      <c r="Q122" s="171">
        <v>0</v>
      </c>
      <c r="R122" s="171">
        <v>0</v>
      </c>
      <c r="S122" s="171">
        <v>0</v>
      </c>
      <c r="T122" s="207">
        <v>0</v>
      </c>
      <c r="U122" s="207"/>
      <c r="V122" s="171">
        <v>0</v>
      </c>
      <c r="W122" s="171">
        <v>0</v>
      </c>
    </row>
    <row r="123" spans="1:23" ht="12" customHeight="1">
      <c r="A123" s="208"/>
      <c r="B123" s="208"/>
      <c r="C123" s="208"/>
      <c r="D123" s="206"/>
      <c r="E123" s="206"/>
      <c r="F123" s="206" t="s">
        <v>273</v>
      </c>
      <c r="G123" s="206"/>
      <c r="H123" s="171">
        <v>33587</v>
      </c>
      <c r="I123" s="171">
        <v>33587</v>
      </c>
      <c r="J123" s="171">
        <v>33587</v>
      </c>
      <c r="K123" s="171">
        <v>33587</v>
      </c>
      <c r="L123" s="171">
        <v>0</v>
      </c>
      <c r="M123" s="171">
        <v>0</v>
      </c>
      <c r="N123" s="171">
        <v>0</v>
      </c>
      <c r="O123" s="171">
        <v>0</v>
      </c>
      <c r="P123" s="171">
        <v>0</v>
      </c>
      <c r="Q123" s="171">
        <v>0</v>
      </c>
      <c r="R123" s="171">
        <v>0</v>
      </c>
      <c r="S123" s="171">
        <v>0</v>
      </c>
      <c r="T123" s="207">
        <v>0</v>
      </c>
      <c r="U123" s="207"/>
      <c r="V123" s="171">
        <v>0</v>
      </c>
      <c r="W123" s="171">
        <v>0</v>
      </c>
    </row>
    <row r="124" spans="1:23" ht="12.75" customHeight="1">
      <c r="A124" s="208"/>
      <c r="B124" s="208"/>
      <c r="C124" s="208"/>
      <c r="D124" s="206"/>
      <c r="E124" s="206"/>
      <c r="F124" s="206" t="s">
        <v>274</v>
      </c>
      <c r="G124" s="206"/>
      <c r="H124" s="171">
        <v>1649597</v>
      </c>
      <c r="I124" s="171">
        <v>1300178</v>
      </c>
      <c r="J124" s="171">
        <v>1280178</v>
      </c>
      <c r="K124" s="171">
        <v>1086362</v>
      </c>
      <c r="L124" s="171">
        <v>193816</v>
      </c>
      <c r="M124" s="171">
        <v>0</v>
      </c>
      <c r="N124" s="171">
        <v>20000</v>
      </c>
      <c r="O124" s="171">
        <v>0</v>
      </c>
      <c r="P124" s="171">
        <v>0</v>
      </c>
      <c r="Q124" s="171">
        <v>0</v>
      </c>
      <c r="R124" s="171">
        <v>349419</v>
      </c>
      <c r="S124" s="171">
        <v>349419</v>
      </c>
      <c r="T124" s="207">
        <v>0</v>
      </c>
      <c r="U124" s="207"/>
      <c r="V124" s="171">
        <v>0</v>
      </c>
      <c r="W124" s="171">
        <v>0</v>
      </c>
    </row>
    <row r="125" spans="1:23" ht="12.75" customHeight="1">
      <c r="A125" s="208" t="s">
        <v>269</v>
      </c>
      <c r="B125" s="208" t="s">
        <v>386</v>
      </c>
      <c r="C125" s="208" t="s">
        <v>269</v>
      </c>
      <c r="D125" s="206" t="s">
        <v>387</v>
      </c>
      <c r="E125" s="206"/>
      <c r="F125" s="206" t="s">
        <v>271</v>
      </c>
      <c r="G125" s="206"/>
      <c r="H125" s="171">
        <v>2152780</v>
      </c>
      <c r="I125" s="171">
        <v>2152780</v>
      </c>
      <c r="J125" s="171">
        <v>2107780</v>
      </c>
      <c r="K125" s="171">
        <v>1814900</v>
      </c>
      <c r="L125" s="171">
        <v>292880</v>
      </c>
      <c r="M125" s="171">
        <v>0</v>
      </c>
      <c r="N125" s="171">
        <v>45000</v>
      </c>
      <c r="O125" s="171">
        <v>0</v>
      </c>
      <c r="P125" s="171">
        <v>0</v>
      </c>
      <c r="Q125" s="171">
        <v>0</v>
      </c>
      <c r="R125" s="171">
        <v>0</v>
      </c>
      <c r="S125" s="171">
        <v>0</v>
      </c>
      <c r="T125" s="207">
        <v>0</v>
      </c>
      <c r="U125" s="207"/>
      <c r="V125" s="171">
        <v>0</v>
      </c>
      <c r="W125" s="171">
        <v>0</v>
      </c>
    </row>
    <row r="126" spans="1:23" ht="15" customHeight="1">
      <c r="A126" s="208"/>
      <c r="B126" s="208"/>
      <c r="C126" s="208"/>
      <c r="D126" s="206"/>
      <c r="E126" s="206"/>
      <c r="F126" s="206" t="s">
        <v>272</v>
      </c>
      <c r="G126" s="206"/>
      <c r="H126" s="171">
        <v>-21080</v>
      </c>
      <c r="I126" s="171">
        <v>-21080</v>
      </c>
      <c r="J126" s="171">
        <v>-21080</v>
      </c>
      <c r="K126" s="171">
        <v>0</v>
      </c>
      <c r="L126" s="171">
        <v>-21080</v>
      </c>
      <c r="M126" s="171">
        <v>0</v>
      </c>
      <c r="N126" s="171">
        <v>0</v>
      </c>
      <c r="O126" s="171">
        <v>0</v>
      </c>
      <c r="P126" s="171">
        <v>0</v>
      </c>
      <c r="Q126" s="171">
        <v>0</v>
      </c>
      <c r="R126" s="171">
        <v>0</v>
      </c>
      <c r="S126" s="171">
        <v>0</v>
      </c>
      <c r="T126" s="207">
        <v>0</v>
      </c>
      <c r="U126" s="207"/>
      <c r="V126" s="171">
        <v>0</v>
      </c>
      <c r="W126" s="171">
        <v>0</v>
      </c>
    </row>
    <row r="127" spans="1:23" ht="12" customHeight="1">
      <c r="A127" s="208"/>
      <c r="B127" s="208"/>
      <c r="C127" s="208"/>
      <c r="D127" s="206"/>
      <c r="E127" s="206"/>
      <c r="F127" s="206" t="s">
        <v>273</v>
      </c>
      <c r="G127" s="206"/>
      <c r="H127" s="171">
        <v>111311</v>
      </c>
      <c r="I127" s="171">
        <v>111311</v>
      </c>
      <c r="J127" s="171">
        <v>111311</v>
      </c>
      <c r="K127" s="171">
        <v>110756</v>
      </c>
      <c r="L127" s="171">
        <v>555</v>
      </c>
      <c r="M127" s="171">
        <v>0</v>
      </c>
      <c r="N127" s="171">
        <v>0</v>
      </c>
      <c r="O127" s="171">
        <v>0</v>
      </c>
      <c r="P127" s="171">
        <v>0</v>
      </c>
      <c r="Q127" s="171">
        <v>0</v>
      </c>
      <c r="R127" s="171">
        <v>0</v>
      </c>
      <c r="S127" s="171">
        <v>0</v>
      </c>
      <c r="T127" s="207">
        <v>0</v>
      </c>
      <c r="U127" s="207"/>
      <c r="V127" s="171">
        <v>0</v>
      </c>
      <c r="W127" s="171">
        <v>0</v>
      </c>
    </row>
    <row r="128" spans="1:23" ht="12" customHeight="1">
      <c r="A128" s="208"/>
      <c r="B128" s="208"/>
      <c r="C128" s="208"/>
      <c r="D128" s="206"/>
      <c r="E128" s="206"/>
      <c r="F128" s="206" t="s">
        <v>274</v>
      </c>
      <c r="G128" s="206"/>
      <c r="H128" s="171">
        <v>2243011</v>
      </c>
      <c r="I128" s="171">
        <v>2243011</v>
      </c>
      <c r="J128" s="171">
        <v>2198011</v>
      </c>
      <c r="K128" s="171">
        <v>1925656</v>
      </c>
      <c r="L128" s="171">
        <v>272355</v>
      </c>
      <c r="M128" s="171">
        <v>0</v>
      </c>
      <c r="N128" s="171">
        <v>45000</v>
      </c>
      <c r="O128" s="171">
        <v>0</v>
      </c>
      <c r="P128" s="171">
        <v>0</v>
      </c>
      <c r="Q128" s="171">
        <v>0</v>
      </c>
      <c r="R128" s="171">
        <v>0</v>
      </c>
      <c r="S128" s="171">
        <v>0</v>
      </c>
      <c r="T128" s="207">
        <v>0</v>
      </c>
      <c r="U128" s="207"/>
      <c r="V128" s="171">
        <v>0</v>
      </c>
      <c r="W128" s="171">
        <v>0</v>
      </c>
    </row>
    <row r="129" spans="1:23" ht="12.75" customHeight="1">
      <c r="A129" s="208" t="s">
        <v>283</v>
      </c>
      <c r="B129" s="208" t="s">
        <v>269</v>
      </c>
      <c r="C129" s="208" t="s">
        <v>269</v>
      </c>
      <c r="D129" s="206" t="s">
        <v>284</v>
      </c>
      <c r="E129" s="206"/>
      <c r="F129" s="206" t="s">
        <v>271</v>
      </c>
      <c r="G129" s="206"/>
      <c r="H129" s="171">
        <v>10003481</v>
      </c>
      <c r="I129" s="171">
        <v>6908584</v>
      </c>
      <c r="J129" s="171">
        <v>5494421</v>
      </c>
      <c r="K129" s="171">
        <v>4021189</v>
      </c>
      <c r="L129" s="171">
        <v>1473232</v>
      </c>
      <c r="M129" s="171">
        <v>228000</v>
      </c>
      <c r="N129" s="171">
        <v>1186163</v>
      </c>
      <c r="O129" s="171">
        <v>0</v>
      </c>
      <c r="P129" s="171">
        <v>0</v>
      </c>
      <c r="Q129" s="171">
        <v>0</v>
      </c>
      <c r="R129" s="171">
        <v>3094897</v>
      </c>
      <c r="S129" s="171">
        <v>3094897</v>
      </c>
      <c r="T129" s="207">
        <v>0</v>
      </c>
      <c r="U129" s="207"/>
      <c r="V129" s="171">
        <v>0</v>
      </c>
      <c r="W129" s="171">
        <v>0</v>
      </c>
    </row>
    <row r="130" spans="1:23" ht="12" customHeight="1">
      <c r="A130" s="208"/>
      <c r="B130" s="208"/>
      <c r="C130" s="208"/>
      <c r="D130" s="206"/>
      <c r="E130" s="206"/>
      <c r="F130" s="206" t="s">
        <v>272</v>
      </c>
      <c r="G130" s="206"/>
      <c r="H130" s="171">
        <v>-11646</v>
      </c>
      <c r="I130" s="171">
        <v>-11646</v>
      </c>
      <c r="J130" s="171">
        <v>-11646</v>
      </c>
      <c r="K130" s="171">
        <v>-11646</v>
      </c>
      <c r="L130" s="171">
        <v>0</v>
      </c>
      <c r="M130" s="171">
        <v>0</v>
      </c>
      <c r="N130" s="171">
        <v>0</v>
      </c>
      <c r="O130" s="171">
        <v>0</v>
      </c>
      <c r="P130" s="171">
        <v>0</v>
      </c>
      <c r="Q130" s="171">
        <v>0</v>
      </c>
      <c r="R130" s="171">
        <v>0</v>
      </c>
      <c r="S130" s="171">
        <v>0</v>
      </c>
      <c r="T130" s="207">
        <v>0</v>
      </c>
      <c r="U130" s="207"/>
      <c r="V130" s="171">
        <v>0</v>
      </c>
      <c r="W130" s="171">
        <v>0</v>
      </c>
    </row>
    <row r="131" spans="1:23" ht="12.75" customHeight="1">
      <c r="A131" s="208"/>
      <c r="B131" s="208"/>
      <c r="C131" s="208"/>
      <c r="D131" s="206"/>
      <c r="E131" s="206"/>
      <c r="F131" s="206" t="s">
        <v>273</v>
      </c>
      <c r="G131" s="206"/>
      <c r="H131" s="171">
        <v>70506</v>
      </c>
      <c r="I131" s="171">
        <v>70506</v>
      </c>
      <c r="J131" s="171">
        <v>35506</v>
      </c>
      <c r="K131" s="171">
        <v>4500</v>
      </c>
      <c r="L131" s="171">
        <v>31006</v>
      </c>
      <c r="M131" s="171">
        <v>35000</v>
      </c>
      <c r="N131" s="171">
        <v>0</v>
      </c>
      <c r="O131" s="171">
        <v>0</v>
      </c>
      <c r="P131" s="171">
        <v>0</v>
      </c>
      <c r="Q131" s="171">
        <v>0</v>
      </c>
      <c r="R131" s="171">
        <v>0</v>
      </c>
      <c r="S131" s="171">
        <v>0</v>
      </c>
      <c r="T131" s="207">
        <v>0</v>
      </c>
      <c r="U131" s="207"/>
      <c r="V131" s="171">
        <v>0</v>
      </c>
      <c r="W131" s="171">
        <v>0</v>
      </c>
    </row>
    <row r="132" spans="1:23" ht="12" customHeight="1">
      <c r="A132" s="208"/>
      <c r="B132" s="208"/>
      <c r="C132" s="208"/>
      <c r="D132" s="206"/>
      <c r="E132" s="206"/>
      <c r="F132" s="206" t="s">
        <v>274</v>
      </c>
      <c r="G132" s="206"/>
      <c r="H132" s="171">
        <v>10062341</v>
      </c>
      <c r="I132" s="171">
        <v>6967444</v>
      </c>
      <c r="J132" s="171">
        <v>5518281</v>
      </c>
      <c r="K132" s="171">
        <v>4014043</v>
      </c>
      <c r="L132" s="171">
        <v>1504238</v>
      </c>
      <c r="M132" s="171">
        <v>263000</v>
      </c>
      <c r="N132" s="171">
        <v>1186163</v>
      </c>
      <c r="O132" s="171">
        <v>0</v>
      </c>
      <c r="P132" s="171">
        <v>0</v>
      </c>
      <c r="Q132" s="171">
        <v>0</v>
      </c>
      <c r="R132" s="171">
        <v>3094897</v>
      </c>
      <c r="S132" s="171">
        <v>3094897</v>
      </c>
      <c r="T132" s="207">
        <v>0</v>
      </c>
      <c r="U132" s="207"/>
      <c r="V132" s="171">
        <v>0</v>
      </c>
      <c r="W132" s="171">
        <v>0</v>
      </c>
    </row>
    <row r="133" spans="1:23" ht="14.25" customHeight="1">
      <c r="A133" s="208" t="s">
        <v>269</v>
      </c>
      <c r="B133" s="208" t="s">
        <v>492</v>
      </c>
      <c r="C133" s="208" t="s">
        <v>269</v>
      </c>
      <c r="D133" s="206" t="s">
        <v>493</v>
      </c>
      <c r="E133" s="206"/>
      <c r="F133" s="206" t="s">
        <v>271</v>
      </c>
      <c r="G133" s="206"/>
      <c r="H133" s="171">
        <v>1175696</v>
      </c>
      <c r="I133" s="171">
        <v>1175696</v>
      </c>
      <c r="J133" s="171">
        <v>55696</v>
      </c>
      <c r="K133" s="171">
        <v>55659</v>
      </c>
      <c r="L133" s="171">
        <v>37</v>
      </c>
      <c r="M133" s="171">
        <v>228000</v>
      </c>
      <c r="N133" s="171">
        <v>892000</v>
      </c>
      <c r="O133" s="171">
        <v>0</v>
      </c>
      <c r="P133" s="171">
        <v>0</v>
      </c>
      <c r="Q133" s="171">
        <v>0</v>
      </c>
      <c r="R133" s="171">
        <v>0</v>
      </c>
      <c r="S133" s="171">
        <v>0</v>
      </c>
      <c r="T133" s="207">
        <v>0</v>
      </c>
      <c r="U133" s="207"/>
      <c r="V133" s="171">
        <v>0</v>
      </c>
      <c r="W133" s="171">
        <v>0</v>
      </c>
    </row>
    <row r="134" spans="1:23" ht="15.75" customHeight="1">
      <c r="A134" s="208"/>
      <c r="B134" s="208"/>
      <c r="C134" s="208"/>
      <c r="D134" s="206"/>
      <c r="E134" s="206"/>
      <c r="F134" s="206" t="s">
        <v>272</v>
      </c>
      <c r="G134" s="206"/>
      <c r="H134" s="171">
        <v>0</v>
      </c>
      <c r="I134" s="171">
        <v>0</v>
      </c>
      <c r="J134" s="171">
        <v>0</v>
      </c>
      <c r="K134" s="171">
        <v>0</v>
      </c>
      <c r="L134" s="171">
        <v>0</v>
      </c>
      <c r="M134" s="171">
        <v>0</v>
      </c>
      <c r="N134" s="171">
        <v>0</v>
      </c>
      <c r="O134" s="171">
        <v>0</v>
      </c>
      <c r="P134" s="171">
        <v>0</v>
      </c>
      <c r="Q134" s="171">
        <v>0</v>
      </c>
      <c r="R134" s="171">
        <v>0</v>
      </c>
      <c r="S134" s="171">
        <v>0</v>
      </c>
      <c r="T134" s="207">
        <v>0</v>
      </c>
      <c r="U134" s="207"/>
      <c r="V134" s="171">
        <v>0</v>
      </c>
      <c r="W134" s="171">
        <v>0</v>
      </c>
    </row>
    <row r="135" spans="1:23" ht="12" customHeight="1">
      <c r="A135" s="208"/>
      <c r="B135" s="208"/>
      <c r="C135" s="208"/>
      <c r="D135" s="206"/>
      <c r="E135" s="206"/>
      <c r="F135" s="206" t="s">
        <v>273</v>
      </c>
      <c r="G135" s="206"/>
      <c r="H135" s="171">
        <v>39500</v>
      </c>
      <c r="I135" s="171">
        <v>39500</v>
      </c>
      <c r="J135" s="171">
        <v>4500</v>
      </c>
      <c r="K135" s="171">
        <v>4500</v>
      </c>
      <c r="L135" s="171">
        <v>0</v>
      </c>
      <c r="M135" s="171">
        <v>35000</v>
      </c>
      <c r="N135" s="171">
        <v>0</v>
      </c>
      <c r="O135" s="171">
        <v>0</v>
      </c>
      <c r="P135" s="171">
        <v>0</v>
      </c>
      <c r="Q135" s="171">
        <v>0</v>
      </c>
      <c r="R135" s="171">
        <v>0</v>
      </c>
      <c r="S135" s="171">
        <v>0</v>
      </c>
      <c r="T135" s="207">
        <v>0</v>
      </c>
      <c r="U135" s="207"/>
      <c r="V135" s="171">
        <v>0</v>
      </c>
      <c r="W135" s="171">
        <v>0</v>
      </c>
    </row>
    <row r="136" spans="1:23" ht="14.25" customHeight="1">
      <c r="A136" s="208"/>
      <c r="B136" s="208"/>
      <c r="C136" s="208"/>
      <c r="D136" s="206"/>
      <c r="E136" s="206"/>
      <c r="F136" s="206" t="s">
        <v>274</v>
      </c>
      <c r="G136" s="206"/>
      <c r="H136" s="171">
        <v>1215196</v>
      </c>
      <c r="I136" s="171">
        <v>1215196</v>
      </c>
      <c r="J136" s="171">
        <v>60196</v>
      </c>
      <c r="K136" s="171">
        <v>60159</v>
      </c>
      <c r="L136" s="171">
        <v>37</v>
      </c>
      <c r="M136" s="171">
        <v>263000</v>
      </c>
      <c r="N136" s="171">
        <v>892000</v>
      </c>
      <c r="O136" s="171">
        <v>0</v>
      </c>
      <c r="P136" s="171">
        <v>0</v>
      </c>
      <c r="Q136" s="171">
        <v>0</v>
      </c>
      <c r="R136" s="171">
        <v>0</v>
      </c>
      <c r="S136" s="171">
        <v>0</v>
      </c>
      <c r="T136" s="207">
        <v>0</v>
      </c>
      <c r="U136" s="207"/>
      <c r="V136" s="171">
        <v>0</v>
      </c>
      <c r="W136" s="171">
        <v>0</v>
      </c>
    </row>
    <row r="137" spans="1:23" ht="13.5" customHeight="1">
      <c r="A137" s="208" t="s">
        <v>269</v>
      </c>
      <c r="B137" s="208" t="s">
        <v>388</v>
      </c>
      <c r="C137" s="208" t="s">
        <v>269</v>
      </c>
      <c r="D137" s="206" t="s">
        <v>389</v>
      </c>
      <c r="E137" s="206"/>
      <c r="F137" s="206" t="s">
        <v>271</v>
      </c>
      <c r="G137" s="206"/>
      <c r="H137" s="171">
        <v>8827285</v>
      </c>
      <c r="I137" s="171">
        <v>5732388</v>
      </c>
      <c r="J137" s="171">
        <v>5438225</v>
      </c>
      <c r="K137" s="171">
        <v>3965530</v>
      </c>
      <c r="L137" s="171">
        <v>1472695</v>
      </c>
      <c r="M137" s="171">
        <v>0</v>
      </c>
      <c r="N137" s="171">
        <v>294163</v>
      </c>
      <c r="O137" s="171">
        <v>0</v>
      </c>
      <c r="P137" s="171">
        <v>0</v>
      </c>
      <c r="Q137" s="171">
        <v>0</v>
      </c>
      <c r="R137" s="171">
        <v>3094897</v>
      </c>
      <c r="S137" s="171">
        <v>3094897</v>
      </c>
      <c r="T137" s="207">
        <v>0</v>
      </c>
      <c r="U137" s="207"/>
      <c r="V137" s="171">
        <v>0</v>
      </c>
      <c r="W137" s="171">
        <v>0</v>
      </c>
    </row>
    <row r="138" spans="1:23" ht="12.75" customHeight="1">
      <c r="A138" s="208"/>
      <c r="B138" s="208"/>
      <c r="C138" s="208"/>
      <c r="D138" s="206"/>
      <c r="E138" s="206"/>
      <c r="F138" s="206" t="s">
        <v>272</v>
      </c>
      <c r="G138" s="206"/>
      <c r="H138" s="171">
        <v>-11646</v>
      </c>
      <c r="I138" s="171">
        <v>-11646</v>
      </c>
      <c r="J138" s="171">
        <v>-11646</v>
      </c>
      <c r="K138" s="171">
        <v>-11646</v>
      </c>
      <c r="L138" s="171">
        <v>0</v>
      </c>
      <c r="M138" s="171">
        <v>0</v>
      </c>
      <c r="N138" s="171">
        <v>0</v>
      </c>
      <c r="O138" s="171">
        <v>0</v>
      </c>
      <c r="P138" s="171">
        <v>0</v>
      </c>
      <c r="Q138" s="171">
        <v>0</v>
      </c>
      <c r="R138" s="171">
        <v>0</v>
      </c>
      <c r="S138" s="171">
        <v>0</v>
      </c>
      <c r="T138" s="207">
        <v>0</v>
      </c>
      <c r="U138" s="207"/>
      <c r="V138" s="171">
        <v>0</v>
      </c>
      <c r="W138" s="171">
        <v>0</v>
      </c>
    </row>
    <row r="139" spans="1:23" ht="15" customHeight="1">
      <c r="A139" s="208"/>
      <c r="B139" s="208"/>
      <c r="C139" s="208"/>
      <c r="D139" s="206"/>
      <c r="E139" s="206"/>
      <c r="F139" s="206" t="s">
        <v>273</v>
      </c>
      <c r="G139" s="206"/>
      <c r="H139" s="171">
        <v>31006</v>
      </c>
      <c r="I139" s="171">
        <v>31006</v>
      </c>
      <c r="J139" s="171">
        <v>31006</v>
      </c>
      <c r="K139" s="171">
        <v>0</v>
      </c>
      <c r="L139" s="171">
        <v>31006</v>
      </c>
      <c r="M139" s="171">
        <v>0</v>
      </c>
      <c r="N139" s="171">
        <v>0</v>
      </c>
      <c r="O139" s="171">
        <v>0</v>
      </c>
      <c r="P139" s="171">
        <v>0</v>
      </c>
      <c r="Q139" s="171">
        <v>0</v>
      </c>
      <c r="R139" s="171">
        <v>0</v>
      </c>
      <c r="S139" s="171">
        <v>0</v>
      </c>
      <c r="T139" s="207">
        <v>0</v>
      </c>
      <c r="U139" s="207"/>
      <c r="V139" s="171">
        <v>0</v>
      </c>
      <c r="W139" s="171">
        <v>0</v>
      </c>
    </row>
    <row r="140" spans="1:23" ht="15.75" customHeight="1">
      <c r="A140" s="208"/>
      <c r="B140" s="208"/>
      <c r="C140" s="208"/>
      <c r="D140" s="206"/>
      <c r="E140" s="206"/>
      <c r="F140" s="206" t="s">
        <v>274</v>
      </c>
      <c r="G140" s="206"/>
      <c r="H140" s="171">
        <v>8846645</v>
      </c>
      <c r="I140" s="171">
        <v>5751748</v>
      </c>
      <c r="J140" s="171">
        <v>5457585</v>
      </c>
      <c r="K140" s="171">
        <v>3953884</v>
      </c>
      <c r="L140" s="171">
        <v>1503701</v>
      </c>
      <c r="M140" s="171">
        <v>0</v>
      </c>
      <c r="N140" s="171">
        <v>294163</v>
      </c>
      <c r="O140" s="171">
        <v>0</v>
      </c>
      <c r="P140" s="171">
        <v>0</v>
      </c>
      <c r="Q140" s="171">
        <v>0</v>
      </c>
      <c r="R140" s="171">
        <v>3094897</v>
      </c>
      <c r="S140" s="171">
        <v>3094897</v>
      </c>
      <c r="T140" s="207">
        <v>0</v>
      </c>
      <c r="U140" s="207"/>
      <c r="V140" s="171">
        <v>0</v>
      </c>
      <c r="W140" s="171">
        <v>0</v>
      </c>
    </row>
    <row r="141" spans="1:23" ht="12" customHeight="1">
      <c r="A141" s="213" t="s">
        <v>285</v>
      </c>
      <c r="B141" s="213"/>
      <c r="C141" s="213"/>
      <c r="D141" s="213"/>
      <c r="E141" s="213"/>
      <c r="F141" s="206" t="s">
        <v>271</v>
      </c>
      <c r="G141" s="206"/>
      <c r="H141" s="174">
        <v>125625079.5</v>
      </c>
      <c r="I141" s="151"/>
      <c r="J141" s="151"/>
      <c r="K141" s="174">
        <v>71025789.2</v>
      </c>
      <c r="L141" s="174">
        <v>29741730.5</v>
      </c>
      <c r="M141" s="174">
        <v>3570538.8</v>
      </c>
      <c r="N141" s="174">
        <v>2992775</v>
      </c>
      <c r="O141" s="174">
        <v>164487</v>
      </c>
      <c r="P141" s="174">
        <v>809017</v>
      </c>
      <c r="Q141" s="174">
        <v>0</v>
      </c>
      <c r="R141" s="174">
        <v>17320742</v>
      </c>
      <c r="S141" s="174">
        <v>17320742</v>
      </c>
      <c r="T141" s="212">
        <v>1412952</v>
      </c>
      <c r="U141" s="212"/>
      <c r="V141" s="174">
        <v>0</v>
      </c>
      <c r="W141" s="171">
        <v>0</v>
      </c>
    </row>
    <row r="142" spans="1:23" ht="12.75" customHeight="1">
      <c r="A142" s="213"/>
      <c r="B142" s="213"/>
      <c r="C142" s="213"/>
      <c r="D142" s="213"/>
      <c r="E142" s="213"/>
      <c r="F142" s="206" t="s">
        <v>272</v>
      </c>
      <c r="G142" s="206"/>
      <c r="H142" s="174">
        <v>-159332.66</v>
      </c>
      <c r="I142" s="174">
        <v>-159332.66</v>
      </c>
      <c r="J142" s="174">
        <v>-159332.66</v>
      </c>
      <c r="K142" s="174">
        <v>-88252.66</v>
      </c>
      <c r="L142" s="174">
        <v>-71080</v>
      </c>
      <c r="M142" s="174">
        <v>0</v>
      </c>
      <c r="N142" s="174">
        <v>0</v>
      </c>
      <c r="O142" s="174">
        <v>0</v>
      </c>
      <c r="P142" s="174">
        <v>0</v>
      </c>
      <c r="Q142" s="174">
        <v>0</v>
      </c>
      <c r="R142" s="174">
        <v>0</v>
      </c>
      <c r="S142" s="174">
        <v>0</v>
      </c>
      <c r="T142" s="212">
        <v>0</v>
      </c>
      <c r="U142" s="212"/>
      <c r="V142" s="174">
        <v>0</v>
      </c>
      <c r="W142" s="171">
        <v>0</v>
      </c>
    </row>
    <row r="143" spans="1:23" ht="15.75" customHeight="1">
      <c r="A143" s="213"/>
      <c r="B143" s="213"/>
      <c r="C143" s="213"/>
      <c r="D143" s="213"/>
      <c r="E143" s="213"/>
      <c r="F143" s="206" t="s">
        <v>273</v>
      </c>
      <c r="G143" s="206"/>
      <c r="H143" s="174">
        <v>5507393.66</v>
      </c>
      <c r="I143" s="174">
        <v>930686.66</v>
      </c>
      <c r="J143" s="174">
        <v>890637.66</v>
      </c>
      <c r="K143" s="174">
        <v>661308</v>
      </c>
      <c r="L143" s="174">
        <v>229329.66</v>
      </c>
      <c r="M143" s="174">
        <v>39149</v>
      </c>
      <c r="N143" s="174">
        <v>900</v>
      </c>
      <c r="O143" s="174">
        <v>0</v>
      </c>
      <c r="P143" s="174">
        <v>0</v>
      </c>
      <c r="Q143" s="174">
        <v>0</v>
      </c>
      <c r="R143" s="174">
        <v>4576707</v>
      </c>
      <c r="S143" s="174">
        <v>4576707</v>
      </c>
      <c r="T143" s="212">
        <v>0</v>
      </c>
      <c r="U143" s="212"/>
      <c r="V143" s="174">
        <v>0</v>
      </c>
      <c r="W143" s="171">
        <v>0</v>
      </c>
    </row>
    <row r="144" spans="1:23" ht="17.25" customHeight="1">
      <c r="A144" s="213"/>
      <c r="B144" s="213"/>
      <c r="C144" s="213"/>
      <c r="D144" s="213"/>
      <c r="E144" s="213"/>
      <c r="F144" s="206" t="s">
        <v>274</v>
      </c>
      <c r="G144" s="206"/>
      <c r="H144" s="174">
        <v>130973140.5</v>
      </c>
      <c r="I144" s="151"/>
      <c r="J144" s="151"/>
      <c r="K144" s="174">
        <v>71598844.54</v>
      </c>
      <c r="L144" s="174">
        <v>29899980.16</v>
      </c>
      <c r="M144" s="174">
        <v>3609687.8</v>
      </c>
      <c r="N144" s="174">
        <v>2993675</v>
      </c>
      <c r="O144" s="174">
        <v>164487</v>
      </c>
      <c r="P144" s="174">
        <v>809017</v>
      </c>
      <c r="Q144" s="174">
        <v>0</v>
      </c>
      <c r="R144" s="174">
        <v>21897449</v>
      </c>
      <c r="S144" s="174">
        <v>21897449</v>
      </c>
      <c r="T144" s="212">
        <v>1412952</v>
      </c>
      <c r="U144" s="212"/>
      <c r="V144" s="174">
        <v>0</v>
      </c>
      <c r="W144" s="171">
        <v>0</v>
      </c>
    </row>
  </sheetData>
  <sheetProtection/>
  <mergeCells count="431">
    <mergeCell ref="F139:G139"/>
    <mergeCell ref="T139:U139"/>
    <mergeCell ref="F140:G140"/>
    <mergeCell ref="T140:U140"/>
    <mergeCell ref="A141:E144"/>
    <mergeCell ref="F141:G141"/>
    <mergeCell ref="T141:U141"/>
    <mergeCell ref="F142:G142"/>
    <mergeCell ref="T142:U142"/>
    <mergeCell ref="F143:G143"/>
    <mergeCell ref="T143:U143"/>
    <mergeCell ref="F144:G144"/>
    <mergeCell ref="T144:U144"/>
    <mergeCell ref="F136:G136"/>
    <mergeCell ref="T136:U136"/>
    <mergeCell ref="A137:A140"/>
    <mergeCell ref="B137:B140"/>
    <mergeCell ref="C137:C140"/>
    <mergeCell ref="D137:E140"/>
    <mergeCell ref="F137:G137"/>
    <mergeCell ref="T137:U137"/>
    <mergeCell ref="F138:G138"/>
    <mergeCell ref="T138:U138"/>
    <mergeCell ref="F133:G133"/>
    <mergeCell ref="T133:U133"/>
    <mergeCell ref="F134:G134"/>
    <mergeCell ref="T134:U134"/>
    <mergeCell ref="F135:G135"/>
    <mergeCell ref="T135:U135"/>
    <mergeCell ref="A129:A132"/>
    <mergeCell ref="B129:B132"/>
    <mergeCell ref="C129:C132"/>
    <mergeCell ref="D129:E132"/>
    <mergeCell ref="A133:A136"/>
    <mergeCell ref="B133:B136"/>
    <mergeCell ref="C133:C136"/>
    <mergeCell ref="D133:E136"/>
    <mergeCell ref="F78:G78"/>
    <mergeCell ref="F80:G80"/>
    <mergeCell ref="T78:U78"/>
    <mergeCell ref="F79:G79"/>
    <mergeCell ref="T79:U79"/>
    <mergeCell ref="T73:U73"/>
    <mergeCell ref="F74:G74"/>
    <mergeCell ref="T74:U74"/>
    <mergeCell ref="F75:G75"/>
    <mergeCell ref="T75:U75"/>
    <mergeCell ref="F73:G73"/>
    <mergeCell ref="F76:G76"/>
    <mergeCell ref="T76:U76"/>
    <mergeCell ref="F77:G77"/>
    <mergeCell ref="T77:U77"/>
    <mergeCell ref="A73:A76"/>
    <mergeCell ref="B73:B76"/>
    <mergeCell ref="C73:C76"/>
    <mergeCell ref="D73:E76"/>
    <mergeCell ref="T70:U70"/>
    <mergeCell ref="F71:G71"/>
    <mergeCell ref="T71:U71"/>
    <mergeCell ref="B69:B72"/>
    <mergeCell ref="C69:C72"/>
    <mergeCell ref="D69:E72"/>
    <mergeCell ref="F72:G72"/>
    <mergeCell ref="T72:U72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54:G54"/>
    <mergeCell ref="T54:U54"/>
    <mergeCell ref="F55:G55"/>
    <mergeCell ref="T55:U55"/>
    <mergeCell ref="F56:G56"/>
    <mergeCell ref="T56:U56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2:G42"/>
    <mergeCell ref="T42:U42"/>
    <mergeCell ref="F43:G43"/>
    <mergeCell ref="T43:U43"/>
    <mergeCell ref="F44:G44"/>
    <mergeCell ref="T44:U44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0:G30"/>
    <mergeCell ref="T30:U30"/>
    <mergeCell ref="F31:G31"/>
    <mergeCell ref="T31:U31"/>
    <mergeCell ref="F32:G32"/>
    <mergeCell ref="T32:U32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18:G18"/>
    <mergeCell ref="T18:U18"/>
    <mergeCell ref="F19:G19"/>
    <mergeCell ref="T19:U19"/>
    <mergeCell ref="F20:G20"/>
    <mergeCell ref="T20:U20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S6:S7"/>
    <mergeCell ref="T6:U6"/>
    <mergeCell ref="J6:J7"/>
    <mergeCell ref="K6:L6"/>
    <mergeCell ref="M6:M7"/>
    <mergeCell ref="N6:N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T84:U84"/>
    <mergeCell ref="A77:A80"/>
    <mergeCell ref="B77:B80"/>
    <mergeCell ref="C77:C80"/>
    <mergeCell ref="D77:E80"/>
    <mergeCell ref="A81:A84"/>
    <mergeCell ref="B81:B84"/>
    <mergeCell ref="C81:C84"/>
    <mergeCell ref="D81:E84"/>
    <mergeCell ref="T80:U80"/>
    <mergeCell ref="F88:G88"/>
    <mergeCell ref="T88:U88"/>
    <mergeCell ref="A85:A88"/>
    <mergeCell ref="F81:G81"/>
    <mergeCell ref="T81:U81"/>
    <mergeCell ref="F82:G82"/>
    <mergeCell ref="T82:U82"/>
    <mergeCell ref="F83:G83"/>
    <mergeCell ref="T83:U83"/>
    <mergeCell ref="F84:G84"/>
    <mergeCell ref="F85:G85"/>
    <mergeCell ref="T85:U85"/>
    <mergeCell ref="F86:G86"/>
    <mergeCell ref="T86:U86"/>
    <mergeCell ref="F87:G87"/>
    <mergeCell ref="T87:U87"/>
    <mergeCell ref="B85:B88"/>
    <mergeCell ref="C85:C88"/>
    <mergeCell ref="D85:E88"/>
    <mergeCell ref="A89:A92"/>
    <mergeCell ref="B89:B92"/>
    <mergeCell ref="C89:C92"/>
    <mergeCell ref="D89:E92"/>
    <mergeCell ref="F89:G89"/>
    <mergeCell ref="T89:U89"/>
    <mergeCell ref="F90:G90"/>
    <mergeCell ref="T90:U90"/>
    <mergeCell ref="F91:G91"/>
    <mergeCell ref="T91:U91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8:G98"/>
    <mergeCell ref="T98:U98"/>
    <mergeCell ref="F99:G99"/>
    <mergeCell ref="T99:U99"/>
    <mergeCell ref="F100:G100"/>
    <mergeCell ref="T100:U100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6:G106"/>
    <mergeCell ref="T106:U106"/>
    <mergeCell ref="F107:G107"/>
    <mergeCell ref="T107:U107"/>
    <mergeCell ref="F108:G108"/>
    <mergeCell ref="T108:U108"/>
    <mergeCell ref="A109:A112"/>
    <mergeCell ref="B109:B112"/>
    <mergeCell ref="C109:C112"/>
    <mergeCell ref="D109:E112"/>
    <mergeCell ref="F109:G109"/>
    <mergeCell ref="T109:U109"/>
    <mergeCell ref="F110:G110"/>
    <mergeCell ref="T110:U110"/>
    <mergeCell ref="F111:G111"/>
    <mergeCell ref="T111:U111"/>
    <mergeCell ref="F112:G112"/>
    <mergeCell ref="T112:U112"/>
    <mergeCell ref="A113:A116"/>
    <mergeCell ref="B113:B116"/>
    <mergeCell ref="C113:C116"/>
    <mergeCell ref="D113:E116"/>
    <mergeCell ref="F113:G113"/>
    <mergeCell ref="T113:U113"/>
    <mergeCell ref="F114:G114"/>
    <mergeCell ref="T114:U114"/>
    <mergeCell ref="F115:G115"/>
    <mergeCell ref="T115:U115"/>
    <mergeCell ref="F116:G116"/>
    <mergeCell ref="T116:U116"/>
    <mergeCell ref="A117:A120"/>
    <mergeCell ref="B117:B120"/>
    <mergeCell ref="C117:C120"/>
    <mergeCell ref="D117:E120"/>
    <mergeCell ref="F117:G117"/>
    <mergeCell ref="T117:U117"/>
    <mergeCell ref="F118:G118"/>
    <mergeCell ref="T118:U118"/>
    <mergeCell ref="F119:G119"/>
    <mergeCell ref="T119:U119"/>
    <mergeCell ref="F120:G120"/>
    <mergeCell ref="T120:U120"/>
    <mergeCell ref="A121:A124"/>
    <mergeCell ref="B121:B124"/>
    <mergeCell ref="C121:C124"/>
    <mergeCell ref="D121:E124"/>
    <mergeCell ref="F121:G121"/>
    <mergeCell ref="T121:U121"/>
    <mergeCell ref="F122:G122"/>
    <mergeCell ref="T122:U122"/>
    <mergeCell ref="F123:G123"/>
    <mergeCell ref="T123:U123"/>
    <mergeCell ref="F124:G124"/>
    <mergeCell ref="T124:U124"/>
    <mergeCell ref="A125:A128"/>
    <mergeCell ref="B125:B128"/>
    <mergeCell ref="C125:C128"/>
    <mergeCell ref="D125:E128"/>
    <mergeCell ref="F125:G125"/>
    <mergeCell ref="T125:U125"/>
    <mergeCell ref="F126:G126"/>
    <mergeCell ref="T126:U126"/>
    <mergeCell ref="F127:G127"/>
    <mergeCell ref="T127:U127"/>
    <mergeCell ref="F131:G131"/>
    <mergeCell ref="T131:U131"/>
    <mergeCell ref="F132:G132"/>
    <mergeCell ref="T132:U132"/>
    <mergeCell ref="F128:G128"/>
    <mergeCell ref="T128:U128"/>
    <mergeCell ref="F129:G129"/>
    <mergeCell ref="T129:U129"/>
    <mergeCell ref="F130:G130"/>
    <mergeCell ref="T130:U130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3"/>
  <sheetViews>
    <sheetView workbookViewId="0" topLeftCell="A1">
      <selection activeCell="V14" sqref="V14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7"/>
      <c r="B1" s="67"/>
      <c r="C1" s="67"/>
      <c r="D1" s="67"/>
      <c r="E1" s="67"/>
      <c r="F1" s="67"/>
      <c r="G1" s="67"/>
      <c r="H1" s="67"/>
      <c r="I1" s="67"/>
      <c r="J1" s="235" t="s">
        <v>496</v>
      </c>
      <c r="K1" s="235"/>
      <c r="L1" s="235"/>
      <c r="M1" s="235"/>
      <c r="N1" s="235"/>
      <c r="O1" s="235"/>
    </row>
    <row r="2" spans="1:15" ht="15.75">
      <c r="A2" s="240" t="s">
        <v>194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66"/>
      <c r="O2" s="66"/>
    </row>
    <row r="3" spans="1:15" ht="27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236" t="s">
        <v>0</v>
      </c>
      <c r="N3" s="236"/>
      <c r="O3" s="236"/>
    </row>
    <row r="4" spans="1:15" ht="12.75" customHeight="1">
      <c r="A4" s="231" t="s">
        <v>91</v>
      </c>
      <c r="B4" s="231" t="s">
        <v>1</v>
      </c>
      <c r="C4" s="231" t="s">
        <v>90</v>
      </c>
      <c r="D4" s="231" t="s">
        <v>115</v>
      </c>
      <c r="E4" s="231" t="s">
        <v>114</v>
      </c>
      <c r="F4" s="227" t="s">
        <v>89</v>
      </c>
      <c r="G4" s="228"/>
      <c r="H4" s="228"/>
      <c r="I4" s="228"/>
      <c r="J4" s="228"/>
      <c r="K4" s="228"/>
      <c r="L4" s="228"/>
      <c r="M4" s="228"/>
      <c r="N4" s="229"/>
      <c r="O4" s="231" t="s">
        <v>88</v>
      </c>
    </row>
    <row r="5" spans="1:15" ht="12.75" customHeight="1">
      <c r="A5" s="231"/>
      <c r="B5" s="231"/>
      <c r="C5" s="231"/>
      <c r="D5" s="231"/>
      <c r="E5" s="231"/>
      <c r="F5" s="231" t="s">
        <v>193</v>
      </c>
      <c r="G5" s="231" t="s">
        <v>87</v>
      </c>
      <c r="H5" s="231"/>
      <c r="I5" s="231"/>
      <c r="J5" s="231"/>
      <c r="K5" s="231"/>
      <c r="L5" s="231"/>
      <c r="M5" s="231"/>
      <c r="N5" s="231"/>
      <c r="O5" s="231"/>
    </row>
    <row r="6" spans="1:15" ht="12.75" customHeight="1">
      <c r="A6" s="231"/>
      <c r="B6" s="231"/>
      <c r="C6" s="231"/>
      <c r="D6" s="231"/>
      <c r="E6" s="231"/>
      <c r="F6" s="231"/>
      <c r="G6" s="231" t="s">
        <v>86</v>
      </c>
      <c r="H6" s="241" t="s">
        <v>113</v>
      </c>
      <c r="I6" s="232" t="s">
        <v>112</v>
      </c>
      <c r="J6" s="231" t="s">
        <v>85</v>
      </c>
      <c r="K6" s="55" t="s">
        <v>21</v>
      </c>
      <c r="L6" s="231" t="s">
        <v>111</v>
      </c>
      <c r="M6" s="231"/>
      <c r="N6" s="231" t="s">
        <v>84</v>
      </c>
      <c r="O6" s="231"/>
    </row>
    <row r="7" spans="1:15" ht="12.75" customHeight="1">
      <c r="A7" s="231"/>
      <c r="B7" s="231"/>
      <c r="C7" s="231"/>
      <c r="D7" s="231"/>
      <c r="E7" s="231"/>
      <c r="F7" s="231"/>
      <c r="G7" s="231"/>
      <c r="H7" s="242"/>
      <c r="I7" s="233"/>
      <c r="J7" s="231"/>
      <c r="K7" s="237" t="s">
        <v>83</v>
      </c>
      <c r="L7" s="231"/>
      <c r="M7" s="231"/>
      <c r="N7" s="231"/>
      <c r="O7" s="231"/>
    </row>
    <row r="8" spans="1:15" ht="12.75">
      <c r="A8" s="231"/>
      <c r="B8" s="231"/>
      <c r="C8" s="231"/>
      <c r="D8" s="231"/>
      <c r="E8" s="231"/>
      <c r="F8" s="231"/>
      <c r="G8" s="231"/>
      <c r="H8" s="242"/>
      <c r="I8" s="233"/>
      <c r="J8" s="231"/>
      <c r="K8" s="237"/>
      <c r="L8" s="231"/>
      <c r="M8" s="231"/>
      <c r="N8" s="231"/>
      <c r="O8" s="231"/>
    </row>
    <row r="9" spans="1:15" ht="69" customHeight="1">
      <c r="A9" s="231"/>
      <c r="B9" s="231"/>
      <c r="C9" s="231"/>
      <c r="D9" s="231"/>
      <c r="E9" s="231"/>
      <c r="F9" s="231"/>
      <c r="G9" s="231"/>
      <c r="H9" s="243"/>
      <c r="I9" s="234"/>
      <c r="J9" s="231"/>
      <c r="K9" s="237"/>
      <c r="L9" s="231"/>
      <c r="M9" s="231"/>
      <c r="N9" s="231"/>
      <c r="O9" s="231"/>
    </row>
    <row r="10" spans="1:15" ht="12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38">
        <v>12</v>
      </c>
      <c r="M10" s="239"/>
      <c r="N10" s="22">
        <v>13</v>
      </c>
      <c r="O10" s="22">
        <v>14</v>
      </c>
    </row>
    <row r="11" spans="1:15" ht="63" customHeight="1">
      <c r="A11" s="17" t="s">
        <v>82</v>
      </c>
      <c r="B11" s="17">
        <v>600</v>
      </c>
      <c r="C11" s="17">
        <v>60014</v>
      </c>
      <c r="D11" s="21" t="s">
        <v>179</v>
      </c>
      <c r="E11" s="15">
        <v>233486</v>
      </c>
      <c r="F11" s="15">
        <v>233486</v>
      </c>
      <c r="G11" s="15">
        <v>113486</v>
      </c>
      <c r="H11" s="15">
        <v>0</v>
      </c>
      <c r="I11" s="15">
        <v>0</v>
      </c>
      <c r="J11" s="15">
        <v>0</v>
      </c>
      <c r="K11" s="15">
        <v>0</v>
      </c>
      <c r="L11" s="214" t="s">
        <v>208</v>
      </c>
      <c r="M11" s="215"/>
      <c r="N11" s="15">
        <v>0</v>
      </c>
      <c r="O11" s="14" t="s">
        <v>110</v>
      </c>
    </row>
    <row r="12" spans="1:15" ht="12.75">
      <c r="A12" s="17"/>
      <c r="B12" s="17"/>
      <c r="C12" s="17"/>
      <c r="D12" s="16" t="s">
        <v>98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216">
        <v>0</v>
      </c>
      <c r="M12" s="217"/>
      <c r="N12" s="15">
        <v>0</v>
      </c>
      <c r="O12" s="14"/>
    </row>
    <row r="13" spans="1:15" ht="12.75">
      <c r="A13" s="17"/>
      <c r="B13" s="17"/>
      <c r="C13" s="17"/>
      <c r="D13" s="16" t="s">
        <v>97</v>
      </c>
      <c r="E13" s="15">
        <v>233486</v>
      </c>
      <c r="F13" s="15">
        <v>233486</v>
      </c>
      <c r="G13" s="15">
        <v>113486</v>
      </c>
      <c r="H13" s="15">
        <v>0</v>
      </c>
      <c r="I13" s="15">
        <v>0</v>
      </c>
      <c r="J13" s="15">
        <v>0</v>
      </c>
      <c r="K13" s="15">
        <v>0</v>
      </c>
      <c r="L13" s="216">
        <v>120000</v>
      </c>
      <c r="M13" s="217"/>
      <c r="N13" s="15">
        <f>N11</f>
        <v>0</v>
      </c>
      <c r="O13" s="14"/>
    </row>
    <row r="14" spans="1:15" ht="56.25">
      <c r="A14" s="17" t="s">
        <v>81</v>
      </c>
      <c r="B14" s="17">
        <v>600</v>
      </c>
      <c r="C14" s="17">
        <v>60014</v>
      </c>
      <c r="D14" s="21" t="s">
        <v>180</v>
      </c>
      <c r="E14" s="15">
        <v>561913</v>
      </c>
      <c r="F14" s="15">
        <v>561913</v>
      </c>
      <c r="G14" s="15">
        <v>305913</v>
      </c>
      <c r="H14" s="15">
        <v>0</v>
      </c>
      <c r="I14" s="15">
        <v>0</v>
      </c>
      <c r="J14" s="15">
        <v>0</v>
      </c>
      <c r="K14" s="15">
        <v>0</v>
      </c>
      <c r="L14" s="214" t="s">
        <v>209</v>
      </c>
      <c r="M14" s="215"/>
      <c r="N14" s="15">
        <v>0</v>
      </c>
      <c r="O14" s="14" t="s">
        <v>110</v>
      </c>
    </row>
    <row r="15" spans="1:15" ht="12.75">
      <c r="A15" s="17"/>
      <c r="B15" s="17"/>
      <c r="C15" s="17"/>
      <c r="D15" s="16" t="s">
        <v>98</v>
      </c>
      <c r="E15" s="15">
        <v>0</v>
      </c>
      <c r="F15" s="15">
        <f>G15+J15++L15+N15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16">
        <v>0</v>
      </c>
      <c r="M15" s="217"/>
      <c r="N15" s="15">
        <v>0</v>
      </c>
      <c r="O15" s="14"/>
    </row>
    <row r="16" spans="1:15" ht="12.75">
      <c r="A16" s="17"/>
      <c r="B16" s="17"/>
      <c r="C16" s="17"/>
      <c r="D16" s="16" t="s">
        <v>97</v>
      </c>
      <c r="E16" s="15">
        <v>561913</v>
      </c>
      <c r="F16" s="15">
        <v>561913</v>
      </c>
      <c r="G16" s="15">
        <v>305913</v>
      </c>
      <c r="H16" s="15">
        <v>0</v>
      </c>
      <c r="I16" s="15">
        <v>0</v>
      </c>
      <c r="J16" s="15">
        <v>0</v>
      </c>
      <c r="K16" s="15">
        <v>0</v>
      </c>
      <c r="L16" s="216">
        <v>256000</v>
      </c>
      <c r="M16" s="217"/>
      <c r="N16" s="15">
        <f>N14</f>
        <v>0</v>
      </c>
      <c r="O16" s="14"/>
    </row>
    <row r="17" spans="1:15" ht="56.25">
      <c r="A17" s="17" t="s">
        <v>80</v>
      </c>
      <c r="B17" s="17">
        <v>600</v>
      </c>
      <c r="C17" s="17">
        <v>60014</v>
      </c>
      <c r="D17" s="21" t="s">
        <v>181</v>
      </c>
      <c r="E17" s="15">
        <v>441282</v>
      </c>
      <c r="F17" s="15">
        <v>441282</v>
      </c>
      <c r="G17" s="15">
        <v>161282</v>
      </c>
      <c r="H17" s="15">
        <v>0</v>
      </c>
      <c r="I17" s="15">
        <v>0</v>
      </c>
      <c r="J17" s="15">
        <v>0</v>
      </c>
      <c r="K17" s="15">
        <v>0</v>
      </c>
      <c r="L17" s="214" t="s">
        <v>210</v>
      </c>
      <c r="M17" s="215"/>
      <c r="N17" s="15">
        <v>0</v>
      </c>
      <c r="O17" s="14" t="s">
        <v>110</v>
      </c>
    </row>
    <row r="18" spans="1:15" ht="12.75">
      <c r="A18" s="17"/>
      <c r="B18" s="17"/>
      <c r="C18" s="17"/>
      <c r="D18" s="16" t="s">
        <v>98</v>
      </c>
      <c r="E18" s="15">
        <v>0</v>
      </c>
      <c r="F18" s="15">
        <f>G18+J18++L18+N18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16">
        <v>0</v>
      </c>
      <c r="M18" s="217"/>
      <c r="N18" s="15">
        <v>0</v>
      </c>
      <c r="O18" s="14"/>
    </row>
    <row r="19" spans="1:15" ht="12.75">
      <c r="A19" s="17"/>
      <c r="B19" s="17"/>
      <c r="C19" s="17"/>
      <c r="D19" s="16" t="s">
        <v>97</v>
      </c>
      <c r="E19" s="15">
        <v>441282</v>
      </c>
      <c r="F19" s="15">
        <v>441282</v>
      </c>
      <c r="G19" s="15">
        <v>161282</v>
      </c>
      <c r="H19" s="15">
        <v>0</v>
      </c>
      <c r="I19" s="15">
        <v>0</v>
      </c>
      <c r="J19" s="15">
        <v>0</v>
      </c>
      <c r="K19" s="15">
        <v>0</v>
      </c>
      <c r="L19" s="216">
        <v>280000</v>
      </c>
      <c r="M19" s="217"/>
      <c r="N19" s="15">
        <f>N17</f>
        <v>0</v>
      </c>
      <c r="O19" s="14"/>
    </row>
    <row r="20" spans="1:15" ht="67.5">
      <c r="A20" s="17" t="s">
        <v>79</v>
      </c>
      <c r="B20" s="17">
        <v>600</v>
      </c>
      <c r="C20" s="17">
        <v>60014</v>
      </c>
      <c r="D20" s="21" t="s">
        <v>195</v>
      </c>
      <c r="E20" s="15">
        <v>312521</v>
      </c>
      <c r="F20" s="15">
        <v>312521</v>
      </c>
      <c r="G20" s="15">
        <v>128521</v>
      </c>
      <c r="H20" s="15">
        <v>0</v>
      </c>
      <c r="I20" s="15">
        <v>0</v>
      </c>
      <c r="J20" s="15">
        <v>0</v>
      </c>
      <c r="K20" s="15">
        <v>0</v>
      </c>
      <c r="L20" s="214" t="s">
        <v>211</v>
      </c>
      <c r="M20" s="215"/>
      <c r="N20" s="15">
        <v>0</v>
      </c>
      <c r="O20" s="14" t="s">
        <v>110</v>
      </c>
    </row>
    <row r="21" spans="1:15" ht="12.75">
      <c r="A21" s="17"/>
      <c r="B21" s="17"/>
      <c r="C21" s="17"/>
      <c r="D21" s="16" t="s">
        <v>98</v>
      </c>
      <c r="E21" s="15">
        <v>0</v>
      </c>
      <c r="F21" s="15">
        <f>G21+J21++L21+N21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216">
        <v>0</v>
      </c>
      <c r="M21" s="217"/>
      <c r="N21" s="15">
        <v>0</v>
      </c>
      <c r="O21" s="14"/>
    </row>
    <row r="22" spans="1:15" ht="12.75">
      <c r="A22" s="17"/>
      <c r="B22" s="17"/>
      <c r="C22" s="17"/>
      <c r="D22" s="16" t="s">
        <v>97</v>
      </c>
      <c r="E22" s="15">
        <v>312521</v>
      </c>
      <c r="F22" s="15">
        <v>312521</v>
      </c>
      <c r="G22" s="15">
        <v>128521</v>
      </c>
      <c r="H22" s="15">
        <v>0</v>
      </c>
      <c r="I22" s="15">
        <v>0</v>
      </c>
      <c r="J22" s="15">
        <v>0</v>
      </c>
      <c r="K22" s="15">
        <v>0</v>
      </c>
      <c r="L22" s="216">
        <v>184000</v>
      </c>
      <c r="M22" s="217"/>
      <c r="N22" s="15">
        <f>N20</f>
        <v>0</v>
      </c>
      <c r="O22" s="14"/>
    </row>
    <row r="23" spans="1:15" ht="52.5" customHeight="1">
      <c r="A23" s="17" t="s">
        <v>78</v>
      </c>
      <c r="B23" s="17">
        <v>700</v>
      </c>
      <c r="C23" s="17">
        <v>70005</v>
      </c>
      <c r="D23" s="21" t="s">
        <v>414</v>
      </c>
      <c r="E23" s="15">
        <v>21341851</v>
      </c>
      <c r="F23" s="15">
        <v>2271311</v>
      </c>
      <c r="G23" s="15">
        <v>2271311</v>
      </c>
      <c r="H23" s="15">
        <v>0</v>
      </c>
      <c r="I23" s="15">
        <v>0</v>
      </c>
      <c r="J23" s="15">
        <v>0</v>
      </c>
      <c r="K23" s="15">
        <v>0</v>
      </c>
      <c r="L23" s="214" t="s">
        <v>106</v>
      </c>
      <c r="M23" s="215"/>
      <c r="N23" s="15">
        <v>0</v>
      </c>
      <c r="O23" s="14" t="s">
        <v>57</v>
      </c>
    </row>
    <row r="24" spans="1:15" ht="12.75">
      <c r="A24" s="17"/>
      <c r="B24" s="17"/>
      <c r="C24" s="17"/>
      <c r="D24" s="16" t="s">
        <v>98</v>
      </c>
      <c r="E24" s="15">
        <v>0</v>
      </c>
      <c r="F24" s="15">
        <f>G24+J24++L24+N24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216">
        <v>0</v>
      </c>
      <c r="M24" s="217"/>
      <c r="N24" s="15">
        <v>0</v>
      </c>
      <c r="O24" s="14"/>
    </row>
    <row r="25" spans="1:15" ht="12.75">
      <c r="A25" s="17"/>
      <c r="B25" s="17"/>
      <c r="C25" s="17"/>
      <c r="D25" s="16" t="s">
        <v>97</v>
      </c>
      <c r="E25" s="15">
        <v>21341851</v>
      </c>
      <c r="F25" s="15">
        <v>2271311</v>
      </c>
      <c r="G25" s="15">
        <v>2271311</v>
      </c>
      <c r="H25" s="15">
        <v>0</v>
      </c>
      <c r="I25" s="15">
        <v>0</v>
      </c>
      <c r="J25" s="15">
        <v>0</v>
      </c>
      <c r="K25" s="15">
        <v>0</v>
      </c>
      <c r="L25" s="216">
        <v>0</v>
      </c>
      <c r="M25" s="217"/>
      <c r="N25" s="15">
        <f>N23</f>
        <v>0</v>
      </c>
      <c r="O25" s="14"/>
    </row>
    <row r="26" spans="1:15" ht="111.75" customHeight="1">
      <c r="A26" s="17" t="s">
        <v>77</v>
      </c>
      <c r="B26" s="17">
        <v>700</v>
      </c>
      <c r="C26" s="17">
        <v>70005</v>
      </c>
      <c r="D26" s="21" t="s">
        <v>375</v>
      </c>
      <c r="E26" s="15">
        <v>312010</v>
      </c>
      <c r="F26" s="15">
        <f>G26</f>
        <v>156210</v>
      </c>
      <c r="G26" s="15">
        <f>SUM(G27:G28)</f>
        <v>156210</v>
      </c>
      <c r="H26" s="15">
        <v>0</v>
      </c>
      <c r="I26" s="15">
        <v>0</v>
      </c>
      <c r="J26" s="15">
        <v>0</v>
      </c>
      <c r="K26" s="15">
        <v>0</v>
      </c>
      <c r="L26" s="214" t="s">
        <v>58</v>
      </c>
      <c r="M26" s="215"/>
      <c r="N26" s="15">
        <v>0</v>
      </c>
      <c r="O26" s="14" t="s">
        <v>57</v>
      </c>
    </row>
    <row r="27" spans="1:15" ht="12.75">
      <c r="A27" s="17"/>
      <c r="B27" s="17"/>
      <c r="C27" s="17"/>
      <c r="D27" s="16" t="s">
        <v>98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216">
        <v>0</v>
      </c>
      <c r="M27" s="217"/>
      <c r="N27" s="15">
        <v>0</v>
      </c>
      <c r="O27" s="14"/>
    </row>
    <row r="28" spans="1:15" ht="12.75">
      <c r="A28" s="17"/>
      <c r="B28" s="17"/>
      <c r="C28" s="17"/>
      <c r="D28" s="16" t="s">
        <v>97</v>
      </c>
      <c r="E28" s="15">
        <f>E26</f>
        <v>312010</v>
      </c>
      <c r="F28" s="15">
        <f>G28</f>
        <v>156210</v>
      </c>
      <c r="G28" s="15">
        <v>156210</v>
      </c>
      <c r="H28" s="15">
        <v>0</v>
      </c>
      <c r="I28" s="15">
        <v>0</v>
      </c>
      <c r="J28" s="15">
        <v>0</v>
      </c>
      <c r="K28" s="15">
        <v>0</v>
      </c>
      <c r="L28" s="216">
        <v>0</v>
      </c>
      <c r="M28" s="217"/>
      <c r="N28" s="15">
        <f>N26</f>
        <v>0</v>
      </c>
      <c r="O28" s="14"/>
    </row>
    <row r="29" spans="1:15" ht="67.5">
      <c r="A29" s="59" t="s">
        <v>76</v>
      </c>
      <c r="B29" s="59">
        <v>700</v>
      </c>
      <c r="C29" s="59">
        <v>70005</v>
      </c>
      <c r="D29" s="21" t="s">
        <v>192</v>
      </c>
      <c r="E29" s="64">
        <v>54448</v>
      </c>
      <c r="F29" s="15">
        <v>54448</v>
      </c>
      <c r="G29" s="15">
        <v>54448</v>
      </c>
      <c r="H29" s="15">
        <v>0</v>
      </c>
      <c r="I29" s="15">
        <v>0</v>
      </c>
      <c r="J29" s="15">
        <v>0</v>
      </c>
      <c r="K29" s="15">
        <v>0</v>
      </c>
      <c r="L29" s="214" t="s">
        <v>58</v>
      </c>
      <c r="M29" s="215"/>
      <c r="N29" s="15">
        <v>0</v>
      </c>
      <c r="O29" s="14" t="s">
        <v>57</v>
      </c>
    </row>
    <row r="30" spans="1:15" ht="12.75">
      <c r="A30" s="17"/>
      <c r="B30" s="17"/>
      <c r="C30" s="17"/>
      <c r="D30" s="16" t="s">
        <v>98</v>
      </c>
      <c r="E30" s="15">
        <v>0</v>
      </c>
      <c r="F30" s="15"/>
      <c r="G30" s="15"/>
      <c r="H30" s="15"/>
      <c r="I30" s="15"/>
      <c r="J30" s="15"/>
      <c r="K30" s="15"/>
      <c r="L30" s="175"/>
      <c r="M30" s="176"/>
      <c r="N30" s="15"/>
      <c r="O30" s="14"/>
    </row>
    <row r="31" spans="1:15" ht="12.75">
      <c r="A31" s="17"/>
      <c r="B31" s="17"/>
      <c r="C31" s="17"/>
      <c r="D31" s="16" t="s">
        <v>97</v>
      </c>
      <c r="E31" s="15">
        <v>54448</v>
      </c>
      <c r="F31" s="15">
        <v>54448</v>
      </c>
      <c r="G31" s="15">
        <v>54448</v>
      </c>
      <c r="H31" s="15"/>
      <c r="I31" s="15"/>
      <c r="J31" s="15"/>
      <c r="K31" s="15"/>
      <c r="L31" s="175"/>
      <c r="M31" s="176"/>
      <c r="N31" s="15"/>
      <c r="O31" s="14"/>
    </row>
    <row r="32" spans="1:15" ht="67.5">
      <c r="A32" s="17" t="s">
        <v>75</v>
      </c>
      <c r="B32" s="17">
        <v>710</v>
      </c>
      <c r="C32" s="17">
        <v>71012</v>
      </c>
      <c r="D32" s="16" t="s">
        <v>420</v>
      </c>
      <c r="E32" s="15">
        <f>SUM(E33:E34)</f>
        <v>228482</v>
      </c>
      <c r="F32" s="15">
        <f>SUM(F33:F34)</f>
        <v>159937</v>
      </c>
      <c r="G32" s="15">
        <f>SUM(G33:G34)</f>
        <v>0</v>
      </c>
      <c r="H32" s="15">
        <v>0</v>
      </c>
      <c r="I32" s="15">
        <v>0</v>
      </c>
      <c r="J32" s="15">
        <v>0</v>
      </c>
      <c r="K32" s="15">
        <v>0</v>
      </c>
      <c r="L32" s="214" t="s">
        <v>419</v>
      </c>
      <c r="M32" s="215"/>
      <c r="N32" s="15">
        <f>SUM(N33:N34)</f>
        <v>0</v>
      </c>
      <c r="O32" s="14" t="s">
        <v>57</v>
      </c>
    </row>
    <row r="33" spans="1:15" ht="12.75">
      <c r="A33" s="17"/>
      <c r="B33" s="17"/>
      <c r="C33" s="17"/>
      <c r="D33" s="16" t="s">
        <v>98</v>
      </c>
      <c r="E33" s="15">
        <v>228482</v>
      </c>
      <c r="F33" s="15">
        <f>G33+J33+N33+L33</f>
        <v>159937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16">
        <v>159937</v>
      </c>
      <c r="M33" s="217"/>
      <c r="N33" s="15">
        <v>0</v>
      </c>
      <c r="O33" s="14"/>
    </row>
    <row r="34" spans="1:15" ht="12.75">
      <c r="A34" s="17"/>
      <c r="B34" s="17"/>
      <c r="C34" s="17"/>
      <c r="D34" s="16" t="s">
        <v>97</v>
      </c>
      <c r="E34" s="15">
        <v>0</v>
      </c>
      <c r="F34" s="15">
        <f>G34+J34+N34</f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16">
        <v>0</v>
      </c>
      <c r="M34" s="217"/>
      <c r="N34" s="15">
        <v>0</v>
      </c>
      <c r="O34" s="14"/>
    </row>
    <row r="35" spans="1:15" ht="67.5">
      <c r="A35" s="17" t="s">
        <v>74</v>
      </c>
      <c r="B35" s="17">
        <v>710</v>
      </c>
      <c r="C35" s="17">
        <v>71095</v>
      </c>
      <c r="D35" s="16" t="s">
        <v>191</v>
      </c>
      <c r="E35" s="15">
        <f>SUM(E36:E37)</f>
        <v>3002600</v>
      </c>
      <c r="F35" s="15">
        <f>G35+J35+N35</f>
        <v>1380952</v>
      </c>
      <c r="G35" s="15">
        <f>SUM(G36:G37)</f>
        <v>207143</v>
      </c>
      <c r="H35" s="15">
        <v>0</v>
      </c>
      <c r="I35" s="15">
        <v>0</v>
      </c>
      <c r="J35" s="15">
        <v>0</v>
      </c>
      <c r="K35" s="15">
        <v>0</v>
      </c>
      <c r="L35" s="214" t="s">
        <v>58</v>
      </c>
      <c r="M35" s="215"/>
      <c r="N35" s="15">
        <f>SUM(N36:N37)</f>
        <v>1173809</v>
      </c>
      <c r="O35" s="14" t="s">
        <v>57</v>
      </c>
    </row>
    <row r="36" spans="1:15" ht="12.75">
      <c r="A36" s="17"/>
      <c r="B36" s="17"/>
      <c r="C36" s="17"/>
      <c r="D36" s="16" t="s">
        <v>98</v>
      </c>
      <c r="E36" s="15">
        <v>18000</v>
      </c>
      <c r="F36" s="15">
        <f>G36+J36+N36</f>
        <v>18000</v>
      </c>
      <c r="G36" s="15">
        <v>2700</v>
      </c>
      <c r="H36" s="15">
        <v>0</v>
      </c>
      <c r="I36" s="15">
        <v>0</v>
      </c>
      <c r="J36" s="15">
        <v>0</v>
      </c>
      <c r="K36" s="15">
        <v>0</v>
      </c>
      <c r="L36" s="216">
        <v>0</v>
      </c>
      <c r="M36" s="217"/>
      <c r="N36" s="15">
        <v>15300</v>
      </c>
      <c r="O36" s="14"/>
    </row>
    <row r="37" spans="1:15" ht="12.75">
      <c r="A37" s="17"/>
      <c r="B37" s="17"/>
      <c r="C37" s="17"/>
      <c r="D37" s="16" t="s">
        <v>97</v>
      </c>
      <c r="E37" s="15">
        <v>2984600</v>
      </c>
      <c r="F37" s="15">
        <f>G37+J37+N37</f>
        <v>1362952</v>
      </c>
      <c r="G37" s="15">
        <v>204443</v>
      </c>
      <c r="H37" s="15">
        <v>0</v>
      </c>
      <c r="I37" s="15">
        <v>0</v>
      </c>
      <c r="J37" s="15">
        <v>0</v>
      </c>
      <c r="K37" s="15">
        <v>0</v>
      </c>
      <c r="L37" s="216">
        <v>0</v>
      </c>
      <c r="M37" s="217"/>
      <c r="N37" s="15">
        <v>1158509</v>
      </c>
      <c r="O37" s="14"/>
    </row>
    <row r="38" spans="1:15" ht="68.25">
      <c r="A38" s="17" t="s">
        <v>73</v>
      </c>
      <c r="B38" s="17">
        <v>710</v>
      </c>
      <c r="C38" s="17">
        <v>71095</v>
      </c>
      <c r="D38" s="19" t="s">
        <v>182</v>
      </c>
      <c r="E38" s="15">
        <v>5000</v>
      </c>
      <c r="F38" s="15">
        <f>G38+J38+N38</f>
        <v>5000</v>
      </c>
      <c r="G38" s="15">
        <v>5000</v>
      </c>
      <c r="H38" s="15">
        <v>0</v>
      </c>
      <c r="I38" s="15">
        <v>0</v>
      </c>
      <c r="J38" s="15">
        <v>0</v>
      </c>
      <c r="K38" s="15">
        <v>0</v>
      </c>
      <c r="L38" s="214" t="s">
        <v>58</v>
      </c>
      <c r="M38" s="215"/>
      <c r="N38" s="15">
        <v>0</v>
      </c>
      <c r="O38" s="14" t="s">
        <v>57</v>
      </c>
    </row>
    <row r="39" spans="1:15" ht="12.75">
      <c r="A39" s="17"/>
      <c r="B39" s="17"/>
      <c r="C39" s="17"/>
      <c r="D39" s="16" t="s">
        <v>98</v>
      </c>
      <c r="E39" s="15">
        <f>E38</f>
        <v>5000</v>
      </c>
      <c r="F39" s="15">
        <f>F38</f>
        <v>5000</v>
      </c>
      <c r="G39" s="15">
        <f>G38</f>
        <v>5000</v>
      </c>
      <c r="H39" s="15">
        <v>0</v>
      </c>
      <c r="I39" s="15">
        <v>0</v>
      </c>
      <c r="J39" s="15">
        <v>0</v>
      </c>
      <c r="K39" s="15">
        <v>0</v>
      </c>
      <c r="L39" s="216">
        <v>0</v>
      </c>
      <c r="M39" s="217"/>
      <c r="N39" s="15">
        <v>0</v>
      </c>
      <c r="O39" s="14"/>
    </row>
    <row r="40" spans="1:15" ht="12.75">
      <c r="A40" s="17"/>
      <c r="B40" s="17"/>
      <c r="C40" s="17"/>
      <c r="D40" s="16" t="s">
        <v>97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16">
        <v>0</v>
      </c>
      <c r="M40" s="217"/>
      <c r="N40" s="15">
        <f>N38</f>
        <v>0</v>
      </c>
      <c r="O40" s="14"/>
    </row>
    <row r="41" spans="1:15" ht="33.75">
      <c r="A41" s="17" t="s">
        <v>72</v>
      </c>
      <c r="B41" s="17">
        <v>750</v>
      </c>
      <c r="C41" s="17">
        <v>75020</v>
      </c>
      <c r="D41" s="16" t="s">
        <v>190</v>
      </c>
      <c r="E41" s="15">
        <v>59040</v>
      </c>
      <c r="F41" s="15">
        <f>G41+J41+N41</f>
        <v>59040</v>
      </c>
      <c r="G41" s="15">
        <v>59040</v>
      </c>
      <c r="H41" s="15">
        <v>0</v>
      </c>
      <c r="I41" s="15">
        <v>0</v>
      </c>
      <c r="J41" s="15">
        <v>0</v>
      </c>
      <c r="K41" s="15">
        <v>0</v>
      </c>
      <c r="L41" s="214" t="s">
        <v>58</v>
      </c>
      <c r="M41" s="215"/>
      <c r="N41" s="15">
        <v>0</v>
      </c>
      <c r="O41" s="14" t="s">
        <v>57</v>
      </c>
    </row>
    <row r="42" spans="1:15" ht="12.75">
      <c r="A42" s="17"/>
      <c r="B42" s="17"/>
      <c r="C42" s="17"/>
      <c r="D42" s="16" t="s">
        <v>98</v>
      </c>
      <c r="E42" s="15">
        <v>59040</v>
      </c>
      <c r="F42" s="15">
        <v>59040</v>
      </c>
      <c r="G42" s="15">
        <v>59040</v>
      </c>
      <c r="H42" s="15"/>
      <c r="I42" s="15"/>
      <c r="J42" s="15"/>
      <c r="K42" s="15"/>
      <c r="L42" s="177"/>
      <c r="M42" s="178"/>
      <c r="N42" s="15"/>
      <c r="O42" s="14"/>
    </row>
    <row r="43" spans="1:15" ht="12.75">
      <c r="A43" s="17"/>
      <c r="B43" s="17"/>
      <c r="C43" s="17"/>
      <c r="D43" s="16" t="s">
        <v>97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216">
        <v>0</v>
      </c>
      <c r="M43" s="217"/>
      <c r="N43" s="15">
        <v>0</v>
      </c>
      <c r="O43" s="15">
        <v>0</v>
      </c>
    </row>
    <row r="44" spans="1:15" ht="90">
      <c r="A44" s="17" t="s">
        <v>71</v>
      </c>
      <c r="B44" s="17">
        <v>750</v>
      </c>
      <c r="C44" s="17">
        <v>75020</v>
      </c>
      <c r="D44" s="16" t="s">
        <v>352</v>
      </c>
      <c r="E44" s="15">
        <v>981923</v>
      </c>
      <c r="F44" s="15">
        <v>963313</v>
      </c>
      <c r="G44" s="15">
        <v>963313</v>
      </c>
      <c r="H44" s="15">
        <v>0</v>
      </c>
      <c r="I44" s="15">
        <v>0</v>
      </c>
      <c r="J44" s="15">
        <v>0</v>
      </c>
      <c r="K44" s="15">
        <v>0</v>
      </c>
      <c r="L44" s="214" t="s">
        <v>58</v>
      </c>
      <c r="M44" s="215"/>
      <c r="N44" s="15">
        <v>0</v>
      </c>
      <c r="O44" s="14" t="s">
        <v>57</v>
      </c>
    </row>
    <row r="45" spans="1:15" ht="12.75">
      <c r="A45" s="17"/>
      <c r="B45" s="17"/>
      <c r="C45" s="17"/>
      <c r="D45" s="16" t="s">
        <v>98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216">
        <v>0</v>
      </c>
      <c r="M45" s="217"/>
      <c r="N45" s="15">
        <v>0</v>
      </c>
      <c r="O45" s="15">
        <v>0</v>
      </c>
    </row>
    <row r="46" spans="1:15" ht="12.75">
      <c r="A46" s="17"/>
      <c r="B46" s="17"/>
      <c r="C46" s="17"/>
      <c r="D46" s="16" t="s">
        <v>97</v>
      </c>
      <c r="E46" s="15">
        <v>981923</v>
      </c>
      <c r="F46" s="15">
        <v>963313</v>
      </c>
      <c r="G46" s="15">
        <v>963313</v>
      </c>
      <c r="H46" s="15"/>
      <c r="I46" s="15"/>
      <c r="J46" s="15"/>
      <c r="K46" s="15"/>
      <c r="L46" s="177"/>
      <c r="M46" s="178"/>
      <c r="N46" s="15"/>
      <c r="O46" s="14"/>
    </row>
    <row r="47" spans="1:15" ht="69.75" customHeight="1">
      <c r="A47" s="17" t="s">
        <v>70</v>
      </c>
      <c r="B47" s="17">
        <v>801</v>
      </c>
      <c r="C47" s="17">
        <v>80102</v>
      </c>
      <c r="D47" s="19" t="s">
        <v>109</v>
      </c>
      <c r="E47" s="15">
        <v>383810</v>
      </c>
      <c r="F47" s="15">
        <f>F48</f>
        <v>146487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214" t="s">
        <v>260</v>
      </c>
      <c r="M47" s="215"/>
      <c r="N47" s="15">
        <v>138682</v>
      </c>
      <c r="O47" s="14" t="s">
        <v>57</v>
      </c>
    </row>
    <row r="48" spans="1:15" ht="12.75">
      <c r="A48" s="17"/>
      <c r="B48" s="17"/>
      <c r="C48" s="17"/>
      <c r="D48" s="16" t="s">
        <v>98</v>
      </c>
      <c r="E48" s="15">
        <f>E47</f>
        <v>383810</v>
      </c>
      <c r="F48" s="15">
        <f>G48+J48+L48+N48</f>
        <v>146487</v>
      </c>
      <c r="G48" s="15">
        <f>G47</f>
        <v>0</v>
      </c>
      <c r="H48" s="15">
        <v>0</v>
      </c>
      <c r="I48" s="15">
        <v>0</v>
      </c>
      <c r="J48" s="15">
        <v>0</v>
      </c>
      <c r="K48" s="15">
        <v>0</v>
      </c>
      <c r="L48" s="216">
        <v>7805</v>
      </c>
      <c r="M48" s="217"/>
      <c r="N48" s="15">
        <f>N47</f>
        <v>138682</v>
      </c>
      <c r="O48" s="14"/>
    </row>
    <row r="49" spans="1:15" ht="12.75">
      <c r="A49" s="17"/>
      <c r="B49" s="17"/>
      <c r="C49" s="17"/>
      <c r="D49" s="16" t="s">
        <v>97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216">
        <v>0</v>
      </c>
      <c r="M49" s="217"/>
      <c r="N49" s="15">
        <v>0</v>
      </c>
      <c r="O49" s="14"/>
    </row>
    <row r="50" spans="1:15" ht="56.25">
      <c r="A50" s="17" t="s">
        <v>69</v>
      </c>
      <c r="B50" s="17">
        <v>851</v>
      </c>
      <c r="C50" s="17">
        <v>85195</v>
      </c>
      <c r="D50" s="21" t="s">
        <v>351</v>
      </c>
      <c r="E50" s="15">
        <v>3438735</v>
      </c>
      <c r="F50" s="15">
        <v>2127549</v>
      </c>
      <c r="G50" s="15">
        <v>1197813</v>
      </c>
      <c r="H50" s="15">
        <v>929736</v>
      </c>
      <c r="I50" s="15">
        <v>0</v>
      </c>
      <c r="J50" s="15">
        <v>0</v>
      </c>
      <c r="K50" s="15">
        <v>0</v>
      </c>
      <c r="L50" s="214" t="s">
        <v>108</v>
      </c>
      <c r="M50" s="215"/>
      <c r="N50" s="15">
        <v>0</v>
      </c>
      <c r="O50" s="14" t="s">
        <v>57</v>
      </c>
    </row>
    <row r="51" spans="1:15" ht="12.75">
      <c r="A51" s="17"/>
      <c r="B51" s="17"/>
      <c r="C51" s="17"/>
      <c r="D51" s="16" t="s">
        <v>98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216">
        <v>0</v>
      </c>
      <c r="M51" s="217"/>
      <c r="N51" s="15">
        <v>0</v>
      </c>
      <c r="O51" s="14"/>
    </row>
    <row r="52" spans="1:15" ht="12.75">
      <c r="A52" s="17"/>
      <c r="B52" s="17"/>
      <c r="C52" s="17"/>
      <c r="D52" s="16" t="s">
        <v>97</v>
      </c>
      <c r="E52" s="15">
        <f>E50</f>
        <v>3438735</v>
      </c>
      <c r="F52" s="15">
        <f>F50</f>
        <v>2127549</v>
      </c>
      <c r="G52" s="15">
        <f>G50</f>
        <v>1197813</v>
      </c>
      <c r="H52" s="15">
        <f>H50</f>
        <v>929736</v>
      </c>
      <c r="I52" s="15">
        <v>0</v>
      </c>
      <c r="J52" s="15">
        <v>0</v>
      </c>
      <c r="K52" s="15">
        <v>0</v>
      </c>
      <c r="L52" s="216">
        <v>0</v>
      </c>
      <c r="M52" s="217"/>
      <c r="N52" s="15">
        <f>N50</f>
        <v>0</v>
      </c>
      <c r="O52" s="14"/>
    </row>
    <row r="53" spans="1:15" ht="90.75">
      <c r="A53" s="17" t="s">
        <v>68</v>
      </c>
      <c r="B53" s="17">
        <v>801</v>
      </c>
      <c r="C53" s="17">
        <v>80195</v>
      </c>
      <c r="D53" s="16" t="s">
        <v>373</v>
      </c>
      <c r="E53" s="15">
        <v>1032372</v>
      </c>
      <c r="F53" s="15">
        <v>188100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214" t="s">
        <v>374</v>
      </c>
      <c r="M53" s="215"/>
      <c r="N53" s="15">
        <v>0</v>
      </c>
      <c r="O53" s="167" t="s">
        <v>372</v>
      </c>
    </row>
    <row r="54" spans="1:15" ht="12.75">
      <c r="A54" s="17"/>
      <c r="B54" s="17"/>
      <c r="C54" s="17"/>
      <c r="D54" s="16" t="s">
        <v>98</v>
      </c>
      <c r="E54" s="15">
        <v>1032372</v>
      </c>
      <c r="F54" s="15">
        <f>F53</f>
        <v>188100</v>
      </c>
      <c r="G54" s="15">
        <f>G53</f>
        <v>0</v>
      </c>
      <c r="H54" s="15">
        <v>0</v>
      </c>
      <c r="I54" s="15">
        <v>0</v>
      </c>
      <c r="J54" s="15">
        <v>0</v>
      </c>
      <c r="K54" s="15">
        <v>0</v>
      </c>
      <c r="L54" s="216">
        <v>188100</v>
      </c>
      <c r="M54" s="217"/>
      <c r="N54" s="15">
        <f>N53</f>
        <v>0</v>
      </c>
      <c r="O54" s="14"/>
    </row>
    <row r="55" spans="1:15" ht="12.75">
      <c r="A55" s="17"/>
      <c r="B55" s="17"/>
      <c r="C55" s="17"/>
      <c r="D55" s="16" t="s">
        <v>97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216">
        <v>0</v>
      </c>
      <c r="M55" s="217"/>
      <c r="N55" s="15">
        <v>0</v>
      </c>
      <c r="O55" s="14"/>
    </row>
    <row r="56" spans="1:15" ht="90" customHeight="1">
      <c r="A56" s="17" t="s">
        <v>67</v>
      </c>
      <c r="B56" s="59">
        <v>851</v>
      </c>
      <c r="C56" s="59">
        <v>85195</v>
      </c>
      <c r="D56" s="20" t="s">
        <v>189</v>
      </c>
      <c r="E56" s="64">
        <v>135300</v>
      </c>
      <c r="F56" s="64">
        <v>27060</v>
      </c>
      <c r="G56" s="64">
        <v>27060</v>
      </c>
      <c r="H56" s="15">
        <v>0</v>
      </c>
      <c r="I56" s="15">
        <v>0</v>
      </c>
      <c r="J56" s="15">
        <v>0</v>
      </c>
      <c r="K56" s="15">
        <v>0</v>
      </c>
      <c r="L56" s="214" t="s">
        <v>108</v>
      </c>
      <c r="M56" s="215"/>
      <c r="N56" s="15">
        <v>0</v>
      </c>
      <c r="O56" s="14" t="s">
        <v>57</v>
      </c>
    </row>
    <row r="57" spans="1:15" ht="16.5" customHeight="1">
      <c r="A57" s="17"/>
      <c r="B57" s="17"/>
      <c r="C57" s="17"/>
      <c r="D57" s="16" t="s">
        <v>98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63">
        <v>0</v>
      </c>
      <c r="M57" s="62"/>
      <c r="N57" s="61">
        <v>0</v>
      </c>
      <c r="O57" s="60" t="s">
        <v>186</v>
      </c>
    </row>
    <row r="58" spans="1:15" ht="18" customHeight="1">
      <c r="A58" s="17"/>
      <c r="B58" s="17"/>
      <c r="C58" s="17"/>
      <c r="D58" s="16" t="s">
        <v>97</v>
      </c>
      <c r="E58" s="15">
        <v>135300</v>
      </c>
      <c r="F58" s="15">
        <v>27060</v>
      </c>
      <c r="G58" s="15">
        <v>27060</v>
      </c>
      <c r="H58" s="15"/>
      <c r="I58" s="15"/>
      <c r="J58" s="15"/>
      <c r="K58" s="15"/>
      <c r="L58" s="175"/>
      <c r="M58" s="176"/>
      <c r="N58" s="15"/>
      <c r="O58" s="14"/>
    </row>
    <row r="59" spans="1:15" ht="68.25">
      <c r="A59" s="59" t="s">
        <v>66</v>
      </c>
      <c r="B59" s="69">
        <v>852</v>
      </c>
      <c r="C59" s="69">
        <v>85203</v>
      </c>
      <c r="D59" s="20" t="s">
        <v>188</v>
      </c>
      <c r="E59" s="70">
        <v>3644095</v>
      </c>
      <c r="F59" s="71">
        <v>1412879</v>
      </c>
      <c r="G59" s="71">
        <v>1412879</v>
      </c>
      <c r="H59" s="15"/>
      <c r="I59" s="15"/>
      <c r="J59" s="15"/>
      <c r="K59" s="15"/>
      <c r="L59" s="214" t="s">
        <v>187</v>
      </c>
      <c r="M59" s="215"/>
      <c r="N59" s="15"/>
      <c r="O59" s="14" t="s">
        <v>57</v>
      </c>
    </row>
    <row r="60" spans="1:15" ht="14.25" customHeight="1">
      <c r="A60" s="17"/>
      <c r="B60" s="17"/>
      <c r="C60" s="17"/>
      <c r="D60" s="16" t="s">
        <v>98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75">
        <v>0</v>
      </c>
      <c r="M60" s="176"/>
      <c r="N60" s="15">
        <v>0</v>
      </c>
      <c r="O60" s="14" t="s">
        <v>186</v>
      </c>
    </row>
    <row r="61" spans="1:15" ht="14.25" customHeight="1">
      <c r="A61" s="17"/>
      <c r="B61" s="17"/>
      <c r="C61" s="17"/>
      <c r="D61" s="16" t="s">
        <v>97</v>
      </c>
      <c r="E61" s="70">
        <v>3644095</v>
      </c>
      <c r="F61" s="71">
        <v>1412879</v>
      </c>
      <c r="G61" s="71">
        <v>1412879</v>
      </c>
      <c r="H61" s="15">
        <v>0</v>
      </c>
      <c r="I61" s="15">
        <v>0</v>
      </c>
      <c r="J61" s="15">
        <v>0</v>
      </c>
      <c r="K61" s="15">
        <v>0</v>
      </c>
      <c r="L61" s="175">
        <v>0</v>
      </c>
      <c r="M61" s="176"/>
      <c r="N61" s="15">
        <v>0</v>
      </c>
      <c r="O61" s="14" t="s">
        <v>186</v>
      </c>
    </row>
    <row r="62" spans="1:15" ht="48.75">
      <c r="A62" s="17" t="s">
        <v>65</v>
      </c>
      <c r="B62" s="17">
        <v>852</v>
      </c>
      <c r="C62" s="17">
        <v>85295</v>
      </c>
      <c r="D62" s="16" t="s">
        <v>107</v>
      </c>
      <c r="E62" s="15">
        <f>SUM(E63:E64)</f>
        <v>478020</v>
      </c>
      <c r="F62" s="15">
        <f>F63</f>
        <v>181702</v>
      </c>
      <c r="G62" s="15">
        <v>181702</v>
      </c>
      <c r="H62" s="15">
        <v>0</v>
      </c>
      <c r="I62" s="15">
        <v>0</v>
      </c>
      <c r="J62" s="15">
        <v>0</v>
      </c>
      <c r="K62" s="15">
        <v>0</v>
      </c>
      <c r="L62" s="214" t="s">
        <v>106</v>
      </c>
      <c r="M62" s="215"/>
      <c r="N62" s="15">
        <v>0</v>
      </c>
      <c r="O62" s="14" t="s">
        <v>105</v>
      </c>
    </row>
    <row r="63" spans="1:15" ht="12.75">
      <c r="A63" s="17"/>
      <c r="B63" s="17"/>
      <c r="C63" s="17"/>
      <c r="D63" s="16" t="s">
        <v>98</v>
      </c>
      <c r="E63" s="15">
        <v>478020</v>
      </c>
      <c r="F63" s="15">
        <f>G63+J63+L63+N63</f>
        <v>181702</v>
      </c>
      <c r="G63" s="15">
        <f>G62</f>
        <v>181702</v>
      </c>
      <c r="H63" s="15">
        <v>0</v>
      </c>
      <c r="I63" s="15">
        <v>0</v>
      </c>
      <c r="J63" s="15">
        <v>0</v>
      </c>
      <c r="K63" s="15">
        <v>0</v>
      </c>
      <c r="L63" s="216">
        <v>0</v>
      </c>
      <c r="M63" s="217"/>
      <c r="N63" s="15">
        <v>0</v>
      </c>
      <c r="O63" s="14"/>
    </row>
    <row r="64" spans="1:15" ht="12.75" customHeight="1">
      <c r="A64" s="17"/>
      <c r="B64" s="17"/>
      <c r="C64" s="17"/>
      <c r="D64" s="16" t="s">
        <v>97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216">
        <v>0</v>
      </c>
      <c r="M64" s="217"/>
      <c r="N64" s="15">
        <v>0</v>
      </c>
      <c r="O64" s="14"/>
    </row>
    <row r="65" spans="1:15" ht="61.5" customHeight="1">
      <c r="A65" s="17" t="s">
        <v>64</v>
      </c>
      <c r="B65" s="17">
        <v>852</v>
      </c>
      <c r="C65" s="17">
        <v>85295</v>
      </c>
      <c r="D65" s="16" t="s">
        <v>252</v>
      </c>
      <c r="E65" s="15">
        <f>SUM(E66:E67)</f>
        <v>490200</v>
      </c>
      <c r="F65" s="15">
        <f>SUM(F66:F67)</f>
        <v>202200</v>
      </c>
      <c r="G65" s="15">
        <f>SUM(G66:G67)</f>
        <v>202200</v>
      </c>
      <c r="H65" s="15">
        <v>0</v>
      </c>
      <c r="I65" s="15">
        <v>0</v>
      </c>
      <c r="J65" s="15">
        <v>0</v>
      </c>
      <c r="K65" s="15">
        <v>0</v>
      </c>
      <c r="L65" s="214" t="s">
        <v>106</v>
      </c>
      <c r="M65" s="215"/>
      <c r="N65" s="15">
        <v>0</v>
      </c>
      <c r="O65" s="14" t="s">
        <v>104</v>
      </c>
    </row>
    <row r="66" spans="1:15" ht="12.75">
      <c r="A66" s="17"/>
      <c r="B66" s="17"/>
      <c r="C66" s="17"/>
      <c r="D66" s="16" t="s">
        <v>98</v>
      </c>
      <c r="E66" s="15">
        <v>490200</v>
      </c>
      <c r="F66" s="15">
        <f>G66+J66+L66+N66</f>
        <v>202200</v>
      </c>
      <c r="G66" s="15">
        <v>202200</v>
      </c>
      <c r="H66" s="15">
        <v>0</v>
      </c>
      <c r="I66" s="15">
        <v>0</v>
      </c>
      <c r="J66" s="15">
        <v>0</v>
      </c>
      <c r="K66" s="15">
        <v>0</v>
      </c>
      <c r="L66" s="216">
        <v>0</v>
      </c>
      <c r="M66" s="217"/>
      <c r="N66" s="15">
        <f>N65</f>
        <v>0</v>
      </c>
      <c r="O66" s="14"/>
    </row>
    <row r="67" spans="1:15" ht="9.75" customHeight="1">
      <c r="A67" s="17"/>
      <c r="B67" s="17"/>
      <c r="C67" s="17"/>
      <c r="D67" s="16" t="s">
        <v>97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216">
        <v>0</v>
      </c>
      <c r="M67" s="217"/>
      <c r="N67" s="15">
        <v>0</v>
      </c>
      <c r="O67" s="14"/>
    </row>
    <row r="68" spans="1:15" ht="45">
      <c r="A68" s="17" t="s">
        <v>63</v>
      </c>
      <c r="B68" s="17">
        <v>852</v>
      </c>
      <c r="C68" s="17">
        <v>85295</v>
      </c>
      <c r="D68" s="16" t="s">
        <v>185</v>
      </c>
      <c r="E68" s="15">
        <f>SUM(E69:E70)</f>
        <v>1658720.6</v>
      </c>
      <c r="F68" s="15">
        <f>SUM(F69:F70)</f>
        <v>220398</v>
      </c>
      <c r="G68" s="15">
        <f>SUM(G69:G70)</f>
        <v>158190</v>
      </c>
      <c r="H68" s="15">
        <v>0</v>
      </c>
      <c r="I68" s="15">
        <v>0</v>
      </c>
      <c r="J68" s="15">
        <v>0</v>
      </c>
      <c r="K68" s="15">
        <v>0</v>
      </c>
      <c r="L68" s="214" t="s">
        <v>317</v>
      </c>
      <c r="M68" s="215"/>
      <c r="N68" s="15">
        <v>0</v>
      </c>
      <c r="O68" s="14" t="s">
        <v>103</v>
      </c>
    </row>
    <row r="69" spans="1:15" ht="12.75">
      <c r="A69" s="17"/>
      <c r="B69" s="17"/>
      <c r="C69" s="17"/>
      <c r="D69" s="16" t="s">
        <v>98</v>
      </c>
      <c r="E69" s="15">
        <v>1499468</v>
      </c>
      <c r="F69" s="15">
        <f>G69+J69+L69+N69</f>
        <v>220398</v>
      </c>
      <c r="G69" s="15">
        <v>158190</v>
      </c>
      <c r="H69" s="15">
        <v>0</v>
      </c>
      <c r="I69" s="15">
        <v>0</v>
      </c>
      <c r="J69" s="15">
        <v>0</v>
      </c>
      <c r="K69" s="15">
        <v>0</v>
      </c>
      <c r="L69" s="216">
        <v>62208</v>
      </c>
      <c r="M69" s="217"/>
      <c r="N69" s="15">
        <f>N68</f>
        <v>0</v>
      </c>
      <c r="O69" s="14"/>
    </row>
    <row r="70" spans="1:15" ht="12.75">
      <c r="A70" s="17"/>
      <c r="B70" s="17"/>
      <c r="C70" s="17"/>
      <c r="D70" s="16" t="s">
        <v>97</v>
      </c>
      <c r="E70" s="15">
        <v>159252.6</v>
      </c>
      <c r="F70" s="15">
        <f>G70+J70+L70+N70</f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216">
        <v>0</v>
      </c>
      <c r="M70" s="217"/>
      <c r="N70" s="15">
        <v>0</v>
      </c>
      <c r="O70" s="14"/>
    </row>
    <row r="71" spans="1:15" ht="70.5" customHeight="1">
      <c r="A71" s="17" t="s">
        <v>62</v>
      </c>
      <c r="B71" s="17">
        <v>854</v>
      </c>
      <c r="C71" s="17">
        <v>85406</v>
      </c>
      <c r="D71" s="16" t="s">
        <v>166</v>
      </c>
      <c r="E71" s="15">
        <v>411602</v>
      </c>
      <c r="F71" s="15">
        <f>G71</f>
        <v>349419</v>
      </c>
      <c r="G71" s="15">
        <v>349419</v>
      </c>
      <c r="H71" s="15">
        <v>0</v>
      </c>
      <c r="I71" s="15">
        <v>0</v>
      </c>
      <c r="J71" s="15">
        <v>0</v>
      </c>
      <c r="K71" s="15">
        <v>0</v>
      </c>
      <c r="L71" s="214" t="s">
        <v>58</v>
      </c>
      <c r="M71" s="215"/>
      <c r="N71" s="15">
        <v>0</v>
      </c>
      <c r="O71" s="14" t="s">
        <v>57</v>
      </c>
    </row>
    <row r="72" spans="1:15" ht="12.75">
      <c r="A72" s="17"/>
      <c r="B72" s="17"/>
      <c r="C72" s="17"/>
      <c r="D72" s="16" t="s">
        <v>98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216">
        <v>0</v>
      </c>
      <c r="M72" s="217"/>
      <c r="N72" s="15">
        <v>0</v>
      </c>
      <c r="O72" s="14"/>
    </row>
    <row r="73" spans="1:15" ht="12.75">
      <c r="A73" s="17"/>
      <c r="B73" s="17"/>
      <c r="C73" s="17"/>
      <c r="D73" s="16" t="s">
        <v>97</v>
      </c>
      <c r="E73" s="15">
        <f>E71</f>
        <v>411602</v>
      </c>
      <c r="F73" s="15">
        <f>G73</f>
        <v>349419</v>
      </c>
      <c r="G73" s="15">
        <v>349419</v>
      </c>
      <c r="H73" s="15">
        <v>0</v>
      </c>
      <c r="I73" s="15">
        <v>0</v>
      </c>
      <c r="J73" s="15">
        <v>0</v>
      </c>
      <c r="K73" s="15">
        <v>0</v>
      </c>
      <c r="L73" s="216">
        <v>0</v>
      </c>
      <c r="M73" s="217"/>
      <c r="N73" s="15">
        <f>N71</f>
        <v>0</v>
      </c>
      <c r="O73" s="14"/>
    </row>
    <row r="74" spans="1:15" ht="126.75">
      <c r="A74" s="17" t="s">
        <v>61</v>
      </c>
      <c r="B74" s="17">
        <v>855</v>
      </c>
      <c r="C74" s="17">
        <v>85510</v>
      </c>
      <c r="D74" s="19" t="s">
        <v>184</v>
      </c>
      <c r="E74" s="15">
        <v>130000</v>
      </c>
      <c r="F74" s="15">
        <f>G74</f>
        <v>30418</v>
      </c>
      <c r="G74" s="15">
        <v>30418</v>
      </c>
      <c r="H74" s="15">
        <v>0</v>
      </c>
      <c r="I74" s="15">
        <v>0</v>
      </c>
      <c r="J74" s="15">
        <v>0</v>
      </c>
      <c r="K74" s="15">
        <v>0</v>
      </c>
      <c r="L74" s="214" t="s">
        <v>58</v>
      </c>
      <c r="M74" s="215"/>
      <c r="N74" s="15">
        <v>0</v>
      </c>
      <c r="O74" s="14" t="s">
        <v>57</v>
      </c>
    </row>
    <row r="75" spans="1:15" ht="12.75">
      <c r="A75" s="17"/>
      <c r="B75" s="17"/>
      <c r="C75" s="17"/>
      <c r="D75" s="16" t="s">
        <v>98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216">
        <v>0</v>
      </c>
      <c r="M75" s="217"/>
      <c r="N75" s="15">
        <v>0</v>
      </c>
      <c r="O75" s="14"/>
    </row>
    <row r="76" spans="1:15" ht="15.75" customHeight="1">
      <c r="A76" s="17"/>
      <c r="B76" s="17"/>
      <c r="C76" s="17"/>
      <c r="D76" s="16" t="s">
        <v>97</v>
      </c>
      <c r="E76" s="15">
        <f>E74</f>
        <v>130000</v>
      </c>
      <c r="F76" s="15">
        <f>G76</f>
        <v>30418</v>
      </c>
      <c r="G76" s="15">
        <v>30418</v>
      </c>
      <c r="H76" s="15">
        <v>0</v>
      </c>
      <c r="I76" s="15">
        <v>0</v>
      </c>
      <c r="J76" s="15">
        <v>0</v>
      </c>
      <c r="K76" s="15">
        <v>0</v>
      </c>
      <c r="L76" s="216">
        <v>0</v>
      </c>
      <c r="M76" s="217"/>
      <c r="N76" s="15">
        <f>N74</f>
        <v>0</v>
      </c>
      <c r="O76" s="14"/>
    </row>
    <row r="77" spans="1:15" ht="68.25">
      <c r="A77" s="17" t="s">
        <v>60</v>
      </c>
      <c r="B77" s="7">
        <v>855</v>
      </c>
      <c r="C77" s="7">
        <v>85510</v>
      </c>
      <c r="D77" s="19" t="s">
        <v>183</v>
      </c>
      <c r="E77" s="15">
        <v>3139567</v>
      </c>
      <c r="F77" s="15">
        <v>3064479</v>
      </c>
      <c r="G77" s="15">
        <v>2107852</v>
      </c>
      <c r="H77" s="15">
        <v>956627</v>
      </c>
      <c r="I77" s="15">
        <v>0</v>
      </c>
      <c r="J77" s="15">
        <v>0</v>
      </c>
      <c r="K77" s="15">
        <v>0</v>
      </c>
      <c r="L77" s="214" t="s">
        <v>58</v>
      </c>
      <c r="M77" s="215"/>
      <c r="N77" s="15">
        <v>0</v>
      </c>
      <c r="O77" s="14" t="s">
        <v>57</v>
      </c>
    </row>
    <row r="78" spans="1:15" ht="12.75">
      <c r="A78" s="17"/>
      <c r="B78" s="17"/>
      <c r="C78" s="17"/>
      <c r="D78" s="16" t="s">
        <v>98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216">
        <v>0</v>
      </c>
      <c r="M78" s="217"/>
      <c r="N78" s="15">
        <v>0</v>
      </c>
      <c r="O78" s="14"/>
    </row>
    <row r="79" spans="1:15" ht="12.75">
      <c r="A79" s="17"/>
      <c r="B79" s="17"/>
      <c r="C79" s="17"/>
      <c r="D79" s="16" t="s">
        <v>97</v>
      </c>
      <c r="E79" s="15">
        <f>E77</f>
        <v>3139567</v>
      </c>
      <c r="F79" s="15">
        <v>3064479</v>
      </c>
      <c r="G79" s="15">
        <v>2107852</v>
      </c>
      <c r="H79" s="15">
        <v>956627</v>
      </c>
      <c r="I79" s="15">
        <v>0</v>
      </c>
      <c r="J79" s="15">
        <v>0</v>
      </c>
      <c r="K79" s="15">
        <v>0</v>
      </c>
      <c r="L79" s="216">
        <v>0</v>
      </c>
      <c r="M79" s="217"/>
      <c r="N79" s="15">
        <f>N77</f>
        <v>0</v>
      </c>
      <c r="O79" s="14"/>
    </row>
    <row r="80" spans="1:15" ht="53.25" customHeight="1">
      <c r="A80" s="17" t="s">
        <v>59</v>
      </c>
      <c r="B80" s="17">
        <v>921</v>
      </c>
      <c r="C80" s="17">
        <v>92195</v>
      </c>
      <c r="D80" s="16" t="s">
        <v>233</v>
      </c>
      <c r="E80" s="15">
        <v>379761</v>
      </c>
      <c r="F80" s="15">
        <f>G80</f>
        <v>132006</v>
      </c>
      <c r="G80" s="15">
        <v>132006</v>
      </c>
      <c r="H80" s="15">
        <v>0</v>
      </c>
      <c r="I80" s="15">
        <v>0</v>
      </c>
      <c r="J80" s="15">
        <v>0</v>
      </c>
      <c r="K80" s="15">
        <v>0</v>
      </c>
      <c r="L80" s="214" t="s">
        <v>58</v>
      </c>
      <c r="M80" s="215"/>
      <c r="N80" s="15">
        <v>0</v>
      </c>
      <c r="O80" s="14" t="s">
        <v>57</v>
      </c>
    </row>
    <row r="81" spans="1:15" ht="12.75">
      <c r="A81" s="17"/>
      <c r="B81" s="17"/>
      <c r="C81" s="17"/>
      <c r="D81" s="16" t="s">
        <v>98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216">
        <v>0</v>
      </c>
      <c r="M81" s="217"/>
      <c r="N81" s="15">
        <v>0</v>
      </c>
      <c r="O81" s="14"/>
    </row>
    <row r="82" spans="1:15" ht="12.75">
      <c r="A82" s="17"/>
      <c r="B82" s="17"/>
      <c r="C82" s="17"/>
      <c r="D82" s="16" t="s">
        <v>97</v>
      </c>
      <c r="E82" s="15">
        <f>E80</f>
        <v>379761</v>
      </c>
      <c r="F82" s="15">
        <f>G82</f>
        <v>132006</v>
      </c>
      <c r="G82" s="15">
        <v>132006</v>
      </c>
      <c r="H82" s="15">
        <v>0</v>
      </c>
      <c r="I82" s="15">
        <v>0</v>
      </c>
      <c r="J82" s="15">
        <v>0</v>
      </c>
      <c r="K82" s="15">
        <v>0</v>
      </c>
      <c r="L82" s="216">
        <v>0</v>
      </c>
      <c r="M82" s="217"/>
      <c r="N82" s="15">
        <f>N80</f>
        <v>0</v>
      </c>
      <c r="O82" s="14"/>
    </row>
    <row r="83" spans="1:15" ht="56.25">
      <c r="A83" s="17" t="s">
        <v>92</v>
      </c>
      <c r="B83" s="7">
        <v>926</v>
      </c>
      <c r="C83" s="7">
        <v>92695</v>
      </c>
      <c r="D83" s="18" t="s">
        <v>102</v>
      </c>
      <c r="E83" s="15">
        <f>(E84+E85)</f>
        <v>7000</v>
      </c>
      <c r="F83" s="15">
        <f>(F84+F85)</f>
        <v>1000</v>
      </c>
      <c r="G83" s="15">
        <v>1000</v>
      </c>
      <c r="H83" s="15">
        <v>0</v>
      </c>
      <c r="I83" s="15">
        <v>0</v>
      </c>
      <c r="J83" s="15">
        <v>0</v>
      </c>
      <c r="K83" s="15">
        <v>0</v>
      </c>
      <c r="L83" s="214" t="s">
        <v>99</v>
      </c>
      <c r="M83" s="215"/>
      <c r="N83" s="15">
        <f>(N84+N85)</f>
        <v>0</v>
      </c>
      <c r="O83" s="14" t="s">
        <v>57</v>
      </c>
    </row>
    <row r="84" spans="1:15" ht="12.75">
      <c r="A84" s="17"/>
      <c r="B84" s="17"/>
      <c r="C84" s="17"/>
      <c r="D84" s="16" t="s">
        <v>98</v>
      </c>
      <c r="E84" s="15">
        <v>7000</v>
      </c>
      <c r="F84" s="15">
        <f>G84+J84++L84+N84</f>
        <v>1000</v>
      </c>
      <c r="G84" s="15">
        <f>G83</f>
        <v>1000</v>
      </c>
      <c r="H84" s="15">
        <v>0</v>
      </c>
      <c r="I84" s="15">
        <v>0</v>
      </c>
      <c r="J84" s="15">
        <v>0</v>
      </c>
      <c r="K84" s="15">
        <v>0</v>
      </c>
      <c r="L84" s="216">
        <v>0</v>
      </c>
      <c r="M84" s="217"/>
      <c r="N84" s="15">
        <v>0</v>
      </c>
      <c r="O84" s="14"/>
    </row>
    <row r="85" spans="1:15" ht="13.5" customHeight="1">
      <c r="A85" s="17"/>
      <c r="B85" s="17"/>
      <c r="C85" s="17"/>
      <c r="D85" s="16" t="s">
        <v>97</v>
      </c>
      <c r="E85" s="15">
        <v>0</v>
      </c>
      <c r="F85" s="15">
        <f>G85+J85+L85+N85</f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216">
        <v>0</v>
      </c>
      <c r="M85" s="217"/>
      <c r="N85" s="15">
        <v>0</v>
      </c>
      <c r="O85" s="14"/>
    </row>
    <row r="86" spans="1:15" ht="56.25">
      <c r="A86" s="17" t="s">
        <v>292</v>
      </c>
      <c r="B86" s="7">
        <v>926</v>
      </c>
      <c r="C86" s="7">
        <v>92695</v>
      </c>
      <c r="D86" s="18" t="s">
        <v>101</v>
      </c>
      <c r="E86" s="15">
        <f>(E87+E88)</f>
        <v>7000</v>
      </c>
      <c r="F86" s="15">
        <f>(F87+F88)</f>
        <v>1000</v>
      </c>
      <c r="G86" s="15">
        <v>1000</v>
      </c>
      <c r="H86" s="15">
        <v>0</v>
      </c>
      <c r="I86" s="15">
        <v>0</v>
      </c>
      <c r="J86" s="15">
        <v>0</v>
      </c>
      <c r="K86" s="15">
        <v>0</v>
      </c>
      <c r="L86" s="214" t="s">
        <v>99</v>
      </c>
      <c r="M86" s="215"/>
      <c r="N86" s="15">
        <f>(N87+N88)</f>
        <v>0</v>
      </c>
      <c r="O86" s="14" t="s">
        <v>57</v>
      </c>
    </row>
    <row r="87" spans="1:15" ht="12.75">
      <c r="A87" s="17"/>
      <c r="B87" s="17"/>
      <c r="C87" s="17"/>
      <c r="D87" s="16" t="s">
        <v>98</v>
      </c>
      <c r="E87" s="15">
        <v>7000</v>
      </c>
      <c r="F87" s="15">
        <f>G87+J87++L87+N87</f>
        <v>1000</v>
      </c>
      <c r="G87" s="15">
        <f>G86</f>
        <v>1000</v>
      </c>
      <c r="H87" s="15">
        <v>0</v>
      </c>
      <c r="I87" s="15">
        <v>0</v>
      </c>
      <c r="J87" s="15">
        <v>0</v>
      </c>
      <c r="K87" s="15">
        <v>0</v>
      </c>
      <c r="L87" s="216">
        <v>0</v>
      </c>
      <c r="M87" s="217"/>
      <c r="N87" s="15">
        <v>0</v>
      </c>
      <c r="O87" s="14"/>
    </row>
    <row r="88" spans="1:15" ht="12.75">
      <c r="A88" s="17"/>
      <c r="B88" s="17"/>
      <c r="C88" s="17"/>
      <c r="D88" s="16" t="s">
        <v>97</v>
      </c>
      <c r="E88" s="15">
        <v>0</v>
      </c>
      <c r="F88" s="15">
        <f>G88+J88+L88+N88</f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216">
        <v>0</v>
      </c>
      <c r="M88" s="217"/>
      <c r="N88" s="15">
        <v>0</v>
      </c>
      <c r="O88" s="14"/>
    </row>
    <row r="89" spans="1:15" ht="56.25">
      <c r="A89" s="17" t="s">
        <v>293</v>
      </c>
      <c r="B89" s="7">
        <v>926</v>
      </c>
      <c r="C89" s="7">
        <v>92695</v>
      </c>
      <c r="D89" s="18" t="s">
        <v>100</v>
      </c>
      <c r="E89" s="15">
        <f>(E90+E91)</f>
        <v>7000</v>
      </c>
      <c r="F89" s="15">
        <f>(F90+F91)</f>
        <v>1000</v>
      </c>
      <c r="G89" s="15">
        <v>1000</v>
      </c>
      <c r="H89" s="15">
        <v>0</v>
      </c>
      <c r="I89" s="15">
        <v>0</v>
      </c>
      <c r="J89" s="15">
        <v>0</v>
      </c>
      <c r="K89" s="15">
        <v>0</v>
      </c>
      <c r="L89" s="214" t="s">
        <v>99</v>
      </c>
      <c r="M89" s="215"/>
      <c r="N89" s="15">
        <f>(N90+N91)</f>
        <v>0</v>
      </c>
      <c r="O89" s="14" t="s">
        <v>57</v>
      </c>
    </row>
    <row r="90" spans="1:15" ht="12.75">
      <c r="A90" s="17"/>
      <c r="B90" s="17"/>
      <c r="C90" s="17"/>
      <c r="D90" s="16" t="s">
        <v>98</v>
      </c>
      <c r="E90" s="15">
        <v>7000</v>
      </c>
      <c r="F90" s="15">
        <f>G90+J90++L90+N90</f>
        <v>1000</v>
      </c>
      <c r="G90" s="15">
        <f>G89</f>
        <v>1000</v>
      </c>
      <c r="H90" s="15">
        <v>0</v>
      </c>
      <c r="I90" s="15">
        <v>0</v>
      </c>
      <c r="J90" s="15">
        <v>0</v>
      </c>
      <c r="K90" s="15">
        <v>0</v>
      </c>
      <c r="L90" s="216">
        <v>0</v>
      </c>
      <c r="M90" s="217"/>
      <c r="N90" s="15">
        <v>0</v>
      </c>
      <c r="O90" s="14"/>
    </row>
    <row r="91" spans="1:15" ht="15" customHeight="1">
      <c r="A91" s="17"/>
      <c r="B91" s="17"/>
      <c r="C91" s="17"/>
      <c r="D91" s="16" t="s">
        <v>97</v>
      </c>
      <c r="E91" s="15">
        <v>0</v>
      </c>
      <c r="F91" s="15">
        <f>G91+J91+L91+N91</f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216">
        <v>0</v>
      </c>
      <c r="M91" s="217"/>
      <c r="N91" s="15">
        <v>0</v>
      </c>
      <c r="O91" s="14"/>
    </row>
    <row r="92" spans="1:15" ht="12.75" customHeight="1">
      <c r="A92" s="227" t="s">
        <v>93</v>
      </c>
      <c r="B92" s="228"/>
      <c r="C92" s="228"/>
      <c r="D92" s="229"/>
      <c r="E92" s="11">
        <f>SUM(E93:E94)</f>
        <v>42877738.6</v>
      </c>
      <c r="F92" s="11">
        <f>SUM(F93:F94)</f>
        <v>14685110</v>
      </c>
      <c r="G92" s="11">
        <f>SUM(G93:G94)</f>
        <v>10228206</v>
      </c>
      <c r="H92" s="11">
        <f>SUM(H93:H94)</f>
        <v>1886363</v>
      </c>
      <c r="I92" s="11"/>
      <c r="J92" s="11"/>
      <c r="K92" s="11"/>
      <c r="L92" s="219">
        <f>SUM(L93:M94)</f>
        <v>1098113</v>
      </c>
      <c r="M92" s="220"/>
      <c r="N92" s="11">
        <f>SUM(N93:N94)</f>
        <v>1312491</v>
      </c>
      <c r="O92" s="13" t="s">
        <v>56</v>
      </c>
    </row>
    <row r="93" spans="1:15" ht="17.25" customHeight="1">
      <c r="A93" s="224" t="s">
        <v>93</v>
      </c>
      <c r="B93" s="225"/>
      <c r="C93" s="226"/>
      <c r="D93" s="12" t="s">
        <v>98</v>
      </c>
      <c r="E93" s="11">
        <f aca="true" t="shared" si="0" ref="E93:J93">SUM(E12+E15+E18+E21+E24+E27+E30+E33+E36+E39+E42+E45+E48+E51+E54+E57+E60+E63+E66+E69+E72+E75+E78+E81+E84+E87+E90)</f>
        <v>4215392</v>
      </c>
      <c r="F93" s="11">
        <f t="shared" si="0"/>
        <v>1183864</v>
      </c>
      <c r="G93" s="11">
        <f t="shared" si="0"/>
        <v>611832</v>
      </c>
      <c r="H93" s="11">
        <f t="shared" si="0"/>
        <v>0</v>
      </c>
      <c r="I93" s="11">
        <f t="shared" si="0"/>
        <v>0</v>
      </c>
      <c r="J93" s="11">
        <f t="shared" si="0"/>
        <v>0</v>
      </c>
      <c r="K93" s="11"/>
      <c r="L93" s="221">
        <v>258113</v>
      </c>
      <c r="M93" s="222"/>
      <c r="N93" s="11">
        <f>SUM(N12+N15+N18+N21+N24+N27+N30+N33+N36+N39+N42+N45+N48+N51+N54+N57+N60+N63+N66+N69+N72+N75+N78+N81+N84+N87+N90)</f>
        <v>153982</v>
      </c>
      <c r="O93" s="10" t="s">
        <v>56</v>
      </c>
    </row>
    <row r="94" spans="1:15" ht="14.25" customHeight="1">
      <c r="A94" s="224" t="s">
        <v>93</v>
      </c>
      <c r="B94" s="225"/>
      <c r="C94" s="226"/>
      <c r="D94" s="12" t="s">
        <v>97</v>
      </c>
      <c r="E94" s="11">
        <f aca="true" t="shared" si="1" ref="E94:J94">SUM(E13+E16+E19+E22+E25+E28+E31+E34+E37+E40+E43+E49+E52+E55+E58+E61+E64+E67+E70+E73+E76+E79+E82+E85+E88+E91+E46)</f>
        <v>38662346.6</v>
      </c>
      <c r="F94" s="11">
        <f t="shared" si="1"/>
        <v>13501246</v>
      </c>
      <c r="G94" s="11">
        <f t="shared" si="1"/>
        <v>9616374</v>
      </c>
      <c r="H94" s="11">
        <f t="shared" si="1"/>
        <v>1886363</v>
      </c>
      <c r="I94" s="11">
        <f t="shared" si="1"/>
        <v>0</v>
      </c>
      <c r="J94" s="11">
        <f t="shared" si="1"/>
        <v>0</v>
      </c>
      <c r="K94" s="11">
        <f>SUM(K13+K16+K19+K22+K25+K28+K31+K37+K40+K43+K49+K52+K58+K61+K64+K67+K70+K73+K76+K79+K82+K85+K88+K91+K46)</f>
        <v>0</v>
      </c>
      <c r="L94" s="221">
        <v>840000</v>
      </c>
      <c r="M94" s="222"/>
      <c r="N94" s="11">
        <f>SUM(N13+N16+N19+N22+N25+N28+N31+N34+N37+N40+N43+N49+N52+N55+N58+N61+N64+N67+N70+N73+N76+N79+N82+N85+N88+N91+N46)</f>
        <v>1158509</v>
      </c>
      <c r="O94" s="10" t="s">
        <v>56</v>
      </c>
    </row>
    <row r="95" spans="1:15" ht="12.75" customHeight="1">
      <c r="A95" s="68"/>
      <c r="B95" s="68"/>
      <c r="C95" s="68"/>
      <c r="D95" s="68"/>
      <c r="E95" s="58"/>
      <c r="F95" s="68"/>
      <c r="G95" s="57"/>
      <c r="H95" s="57"/>
      <c r="I95" s="57"/>
      <c r="J95" s="68"/>
      <c r="K95" s="68"/>
      <c r="L95" s="223"/>
      <c r="M95" s="223"/>
      <c r="N95" s="68"/>
      <c r="O95" s="68"/>
    </row>
    <row r="96" spans="1:15" ht="12.75" customHeight="1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</row>
    <row r="97" spans="1:15" ht="12.75" customHeight="1">
      <c r="A97" s="230" t="s">
        <v>96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</row>
    <row r="98" spans="1:15" ht="12.75" customHeight="1">
      <c r="A98" s="218" t="s">
        <v>95</v>
      </c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8"/>
    </row>
    <row r="99" spans="1:15" ht="12.75" customHeight="1">
      <c r="A99" s="218" t="s">
        <v>55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</row>
    <row r="100" spans="1:15" ht="7.5" customHeight="1">
      <c r="A100" s="218" t="s">
        <v>54</v>
      </c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</row>
    <row r="101" spans="1:15" ht="21" customHeight="1">
      <c r="A101" s="218" t="s">
        <v>94</v>
      </c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</row>
    <row r="102" spans="1:15" ht="12.75">
      <c r="A102" s="218" t="s">
        <v>53</v>
      </c>
      <c r="B102" s="218"/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</row>
    <row r="103" spans="1:15" ht="12.75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</row>
  </sheetData>
  <sheetProtection/>
  <mergeCells count="107">
    <mergeCell ref="L34:M34"/>
    <mergeCell ref="A2:M2"/>
    <mergeCell ref="A4:A9"/>
    <mergeCell ref="D4:D9"/>
    <mergeCell ref="F5:F9"/>
    <mergeCell ref="F4:N4"/>
    <mergeCell ref="H6:H9"/>
    <mergeCell ref="G5:N5"/>
    <mergeCell ref="L6:M9"/>
    <mergeCell ref="C4:C9"/>
    <mergeCell ref="J1:O1"/>
    <mergeCell ref="M3:O3"/>
    <mergeCell ref="A93:C93"/>
    <mergeCell ref="O4:O9"/>
    <mergeCell ref="N6:N9"/>
    <mergeCell ref="K7:K9"/>
    <mergeCell ref="L10:M10"/>
    <mergeCell ref="L32:M32"/>
    <mergeCell ref="L33:M33"/>
    <mergeCell ref="B4:B9"/>
    <mergeCell ref="G6:G9"/>
    <mergeCell ref="E4:E9"/>
    <mergeCell ref="I6:I9"/>
    <mergeCell ref="J6:J9"/>
    <mergeCell ref="L11:M11"/>
    <mergeCell ref="L12:M12"/>
    <mergeCell ref="L43:M43"/>
    <mergeCell ref="L13:M13"/>
    <mergeCell ref="L28:M28"/>
    <mergeCell ref="L23:M23"/>
    <mergeCell ref="L24:M24"/>
    <mergeCell ref="L25:M25"/>
    <mergeCell ref="L27:M27"/>
    <mergeCell ref="L26:M26"/>
    <mergeCell ref="L17:M17"/>
    <mergeCell ref="L18:M18"/>
    <mergeCell ref="L40:M40"/>
    <mergeCell ref="L35:M35"/>
    <mergeCell ref="L36:M36"/>
    <mergeCell ref="L37:M37"/>
    <mergeCell ref="L38:M38"/>
    <mergeCell ref="L39:M39"/>
    <mergeCell ref="L90:M90"/>
    <mergeCell ref="L77:M77"/>
    <mergeCell ref="L78:M78"/>
    <mergeCell ref="L79:M79"/>
    <mergeCell ref="L83:M83"/>
    <mergeCell ref="L84:M84"/>
    <mergeCell ref="L80:M80"/>
    <mergeCell ref="L81:M81"/>
    <mergeCell ref="L82:M82"/>
    <mergeCell ref="A102:O102"/>
    <mergeCell ref="A96:O96"/>
    <mergeCell ref="A97:O97"/>
    <mergeCell ref="A98:O98"/>
    <mergeCell ref="A99:O99"/>
    <mergeCell ref="L85:M85"/>
    <mergeCell ref="L86:M86"/>
    <mergeCell ref="L87:M87"/>
    <mergeCell ref="L88:M88"/>
    <mergeCell ref="L89:M89"/>
    <mergeCell ref="A100:O100"/>
    <mergeCell ref="A101:O101"/>
    <mergeCell ref="L91:M91"/>
    <mergeCell ref="L92:M92"/>
    <mergeCell ref="L93:M93"/>
    <mergeCell ref="L94:M94"/>
    <mergeCell ref="L95:M95"/>
    <mergeCell ref="A94:C94"/>
    <mergeCell ref="A92:D92"/>
    <mergeCell ref="L14:M14"/>
    <mergeCell ref="L15:M15"/>
    <mergeCell ref="L16:M16"/>
    <mergeCell ref="L20:M20"/>
    <mergeCell ref="L21:M21"/>
    <mergeCell ref="L22:M22"/>
    <mergeCell ref="L19:M19"/>
    <mergeCell ref="L59:M59"/>
    <mergeCell ref="L41:M41"/>
    <mergeCell ref="L44:M44"/>
    <mergeCell ref="L52:M52"/>
    <mergeCell ref="L50:M50"/>
    <mergeCell ref="L51:M51"/>
    <mergeCell ref="L49:M49"/>
    <mergeCell ref="L55:M55"/>
    <mergeCell ref="L48:M48"/>
    <mergeCell ref="L45:M45"/>
    <mergeCell ref="L29:M29"/>
    <mergeCell ref="L56:M56"/>
    <mergeCell ref="L67:M67"/>
    <mergeCell ref="L68:M68"/>
    <mergeCell ref="L69:M69"/>
    <mergeCell ref="L53:M53"/>
    <mergeCell ref="L54:M54"/>
    <mergeCell ref="L65:M65"/>
    <mergeCell ref="L66:M66"/>
    <mergeCell ref="L47:M47"/>
    <mergeCell ref="L74:M74"/>
    <mergeCell ref="L75:M75"/>
    <mergeCell ref="L76:M76"/>
    <mergeCell ref="L70:M70"/>
    <mergeCell ref="L62:M62"/>
    <mergeCell ref="L63:M63"/>
    <mergeCell ref="L64:M64"/>
    <mergeCell ref="L71:M71"/>
    <mergeCell ref="L72:M72"/>
    <mergeCell ref="L73:M73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8"/>
  <sheetViews>
    <sheetView view="pageLayout" workbookViewId="0" topLeftCell="A1">
      <selection activeCell="R8" sqref="R8"/>
    </sheetView>
  </sheetViews>
  <sheetFormatPr defaultColWidth="9.33203125" defaultRowHeight="12.75"/>
  <cols>
    <col min="1" max="1" width="4.83203125" style="6" customWidth="1"/>
    <col min="2" max="2" width="6.5" style="6" customWidth="1"/>
    <col min="3" max="3" width="7.5" style="6" customWidth="1"/>
    <col min="4" max="4" width="20.83203125" style="6" customWidth="1"/>
    <col min="5" max="5" width="12" style="6" customWidth="1"/>
    <col min="6" max="6" width="11.16015625" style="6" customWidth="1"/>
    <col min="7" max="7" width="12.33203125" style="6" customWidth="1"/>
    <col min="8" max="8" width="8.83203125" style="6" customWidth="1"/>
    <col min="9" max="9" width="7" style="6" customWidth="1"/>
    <col min="10" max="10" width="11.5" style="6" customWidth="1"/>
    <col min="11" max="11" width="9.66015625" style="6" customWidth="1"/>
    <col min="12" max="12" width="9.83203125" style="6" customWidth="1"/>
    <col min="13" max="16384" width="9.33203125" style="6" customWidth="1"/>
  </cols>
  <sheetData>
    <row r="1" spans="1:11" ht="18">
      <c r="A1" s="246" t="s">
        <v>232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2" ht="18">
      <c r="A2" s="56"/>
      <c r="B2" s="56"/>
      <c r="C2" s="56"/>
      <c r="D2" s="56"/>
      <c r="E2" s="56"/>
      <c r="F2" s="56"/>
      <c r="G2" s="56"/>
      <c r="H2" s="56"/>
      <c r="I2" s="56"/>
      <c r="J2" s="56"/>
      <c r="K2" s="247" t="s">
        <v>0</v>
      </c>
      <c r="L2" s="247"/>
    </row>
    <row r="3" spans="1:12" ht="10.5" customHeight="1">
      <c r="A3" s="244" t="s">
        <v>91</v>
      </c>
      <c r="B3" s="244" t="s">
        <v>1</v>
      </c>
      <c r="C3" s="244" t="s">
        <v>90</v>
      </c>
      <c r="D3" s="245" t="s">
        <v>178</v>
      </c>
      <c r="E3" s="245" t="s">
        <v>89</v>
      </c>
      <c r="F3" s="245"/>
      <c r="G3" s="245"/>
      <c r="H3" s="245"/>
      <c r="I3" s="245"/>
      <c r="J3" s="245"/>
      <c r="K3" s="245"/>
      <c r="L3" s="245" t="s">
        <v>88</v>
      </c>
    </row>
    <row r="4" spans="1:12" s="42" customFormat="1" ht="19.5" customHeight="1">
      <c r="A4" s="244"/>
      <c r="B4" s="244"/>
      <c r="C4" s="244"/>
      <c r="D4" s="245"/>
      <c r="E4" s="245" t="s">
        <v>231</v>
      </c>
      <c r="F4" s="245" t="s">
        <v>87</v>
      </c>
      <c r="G4" s="245"/>
      <c r="H4" s="245"/>
      <c r="I4" s="245"/>
      <c r="J4" s="245"/>
      <c r="K4" s="245"/>
      <c r="L4" s="245"/>
    </row>
    <row r="5" spans="1:12" s="42" customFormat="1" ht="19.5" customHeight="1">
      <c r="A5" s="244"/>
      <c r="B5" s="244"/>
      <c r="C5" s="244"/>
      <c r="D5" s="245"/>
      <c r="E5" s="245"/>
      <c r="F5" s="251" t="s">
        <v>86</v>
      </c>
      <c r="G5" s="241" t="s">
        <v>177</v>
      </c>
      <c r="H5" s="254" t="s">
        <v>85</v>
      </c>
      <c r="I5" s="135" t="s">
        <v>21</v>
      </c>
      <c r="J5" s="251" t="s">
        <v>176</v>
      </c>
      <c r="K5" s="254" t="s">
        <v>84</v>
      </c>
      <c r="L5" s="245"/>
    </row>
    <row r="6" spans="1:12" s="42" customFormat="1" ht="19.5" customHeight="1">
      <c r="A6" s="244"/>
      <c r="B6" s="244"/>
      <c r="C6" s="244"/>
      <c r="D6" s="245"/>
      <c r="E6" s="245"/>
      <c r="F6" s="252"/>
      <c r="G6" s="242"/>
      <c r="H6" s="252"/>
      <c r="I6" s="255" t="s">
        <v>83</v>
      </c>
      <c r="J6" s="252"/>
      <c r="K6" s="252"/>
      <c r="L6" s="245"/>
    </row>
    <row r="7" spans="1:12" s="42" customFormat="1" ht="29.25" customHeight="1">
      <c r="A7" s="244"/>
      <c r="B7" s="244"/>
      <c r="C7" s="244"/>
      <c r="D7" s="245"/>
      <c r="E7" s="245"/>
      <c r="F7" s="252"/>
      <c r="G7" s="242"/>
      <c r="H7" s="252"/>
      <c r="I7" s="255"/>
      <c r="J7" s="252"/>
      <c r="K7" s="252"/>
      <c r="L7" s="245"/>
    </row>
    <row r="8" spans="1:12" s="42" customFormat="1" ht="29.25" customHeight="1">
      <c r="A8" s="244"/>
      <c r="B8" s="244"/>
      <c r="C8" s="244"/>
      <c r="D8" s="245"/>
      <c r="E8" s="245"/>
      <c r="F8" s="253"/>
      <c r="G8" s="243"/>
      <c r="H8" s="253"/>
      <c r="I8" s="255"/>
      <c r="J8" s="253"/>
      <c r="K8" s="253"/>
      <c r="L8" s="245"/>
    </row>
    <row r="9" spans="1:12" s="42" customFormat="1" ht="15.7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</row>
    <row r="10" spans="1:12" ht="53.25" customHeight="1">
      <c r="A10" s="7" t="s">
        <v>82</v>
      </c>
      <c r="B10" s="7">
        <v>600</v>
      </c>
      <c r="C10" s="7">
        <v>60014</v>
      </c>
      <c r="D10" s="49" t="s">
        <v>230</v>
      </c>
      <c r="E10" s="50">
        <v>100000</v>
      </c>
      <c r="F10" s="50">
        <v>100000</v>
      </c>
      <c r="G10" s="50">
        <v>0</v>
      </c>
      <c r="H10" s="50">
        <v>0</v>
      </c>
      <c r="I10" s="50">
        <v>0</v>
      </c>
      <c r="J10" s="49" t="s">
        <v>172</v>
      </c>
      <c r="K10" s="48">
        <v>0</v>
      </c>
      <c r="L10" s="47" t="s">
        <v>175</v>
      </c>
    </row>
    <row r="11" spans="1:12" ht="51" customHeight="1">
      <c r="A11" s="7" t="s">
        <v>81</v>
      </c>
      <c r="B11" s="7">
        <v>600</v>
      </c>
      <c r="C11" s="7">
        <v>60014</v>
      </c>
      <c r="D11" s="49" t="s">
        <v>229</v>
      </c>
      <c r="E11" s="50">
        <v>250000</v>
      </c>
      <c r="F11" s="50">
        <v>250000</v>
      </c>
      <c r="G11" s="50">
        <v>0</v>
      </c>
      <c r="H11" s="50">
        <v>0</v>
      </c>
      <c r="I11" s="50">
        <v>0</v>
      </c>
      <c r="J11" s="49" t="s">
        <v>172</v>
      </c>
      <c r="K11" s="48">
        <v>0</v>
      </c>
      <c r="L11" s="47" t="s">
        <v>175</v>
      </c>
    </row>
    <row r="12" spans="1:12" ht="80.25" customHeight="1">
      <c r="A12" s="7" t="s">
        <v>80</v>
      </c>
      <c r="B12" s="7">
        <v>600</v>
      </c>
      <c r="C12" s="7">
        <v>60014</v>
      </c>
      <c r="D12" s="179" t="s">
        <v>228</v>
      </c>
      <c r="E12" s="50">
        <v>3665377</v>
      </c>
      <c r="F12" s="50">
        <v>2365950</v>
      </c>
      <c r="G12" s="50">
        <v>257308</v>
      </c>
      <c r="H12" s="50">
        <v>0</v>
      </c>
      <c r="I12" s="50">
        <v>0</v>
      </c>
      <c r="J12" s="49" t="s">
        <v>421</v>
      </c>
      <c r="K12" s="48">
        <v>0</v>
      </c>
      <c r="L12" s="47" t="s">
        <v>175</v>
      </c>
    </row>
    <row r="13" spans="1:12" ht="105" customHeight="1">
      <c r="A13" s="7" t="s">
        <v>79</v>
      </c>
      <c r="B13" s="7">
        <v>600</v>
      </c>
      <c r="C13" s="7">
        <v>60014</v>
      </c>
      <c r="D13" s="179" t="s">
        <v>227</v>
      </c>
      <c r="E13" s="50">
        <v>1531003</v>
      </c>
      <c r="F13" s="50">
        <v>523615</v>
      </c>
      <c r="G13" s="50">
        <v>287825</v>
      </c>
      <c r="H13" s="50">
        <v>0</v>
      </c>
      <c r="I13" s="50">
        <v>0</v>
      </c>
      <c r="J13" s="49" t="s">
        <v>422</v>
      </c>
      <c r="K13" s="48">
        <v>0</v>
      </c>
      <c r="L13" s="47" t="s">
        <v>175</v>
      </c>
    </row>
    <row r="14" spans="1:12" ht="87" customHeight="1">
      <c r="A14" s="7" t="s">
        <v>78</v>
      </c>
      <c r="B14" s="7">
        <v>600</v>
      </c>
      <c r="C14" s="7">
        <v>60014</v>
      </c>
      <c r="D14" s="49" t="s">
        <v>226</v>
      </c>
      <c r="E14" s="50">
        <v>549793</v>
      </c>
      <c r="F14" s="50">
        <v>549793</v>
      </c>
      <c r="G14" s="50">
        <v>0</v>
      </c>
      <c r="H14" s="50">
        <v>0</v>
      </c>
      <c r="I14" s="50">
        <v>0</v>
      </c>
      <c r="J14" s="49" t="s">
        <v>212</v>
      </c>
      <c r="K14" s="48">
        <v>0</v>
      </c>
      <c r="L14" s="47" t="s">
        <v>175</v>
      </c>
    </row>
    <row r="15" spans="1:12" ht="96" customHeight="1">
      <c r="A15" s="7" t="s">
        <v>77</v>
      </c>
      <c r="B15" s="7">
        <v>600</v>
      </c>
      <c r="C15" s="7">
        <v>60014</v>
      </c>
      <c r="D15" s="49" t="s">
        <v>225</v>
      </c>
      <c r="E15" s="50">
        <v>234907</v>
      </c>
      <c r="F15" s="50">
        <v>234907</v>
      </c>
      <c r="G15" s="50">
        <v>0</v>
      </c>
      <c r="H15" s="50">
        <v>0</v>
      </c>
      <c r="I15" s="50">
        <v>0</v>
      </c>
      <c r="J15" s="49" t="s">
        <v>172</v>
      </c>
      <c r="K15" s="48">
        <v>0</v>
      </c>
      <c r="L15" s="47" t="s">
        <v>175</v>
      </c>
    </row>
    <row r="16" spans="1:12" ht="96" customHeight="1">
      <c r="A16" s="7" t="s">
        <v>76</v>
      </c>
      <c r="B16" s="7">
        <v>600</v>
      </c>
      <c r="C16" s="7">
        <v>60014</v>
      </c>
      <c r="D16" s="49" t="s">
        <v>224</v>
      </c>
      <c r="E16" s="50">
        <v>53384</v>
      </c>
      <c r="F16" s="50">
        <v>53384</v>
      </c>
      <c r="G16" s="50">
        <v>0</v>
      </c>
      <c r="H16" s="50">
        <v>0</v>
      </c>
      <c r="I16" s="50">
        <v>0</v>
      </c>
      <c r="J16" s="49" t="s">
        <v>172</v>
      </c>
      <c r="K16" s="48">
        <v>0</v>
      </c>
      <c r="L16" s="47" t="s">
        <v>175</v>
      </c>
    </row>
    <row r="17" spans="1:12" ht="63" customHeight="1">
      <c r="A17" s="7" t="s">
        <v>75</v>
      </c>
      <c r="B17" s="7">
        <v>600</v>
      </c>
      <c r="C17" s="7">
        <v>60014</v>
      </c>
      <c r="D17" s="49" t="s">
        <v>254</v>
      </c>
      <c r="E17" s="50">
        <v>70000</v>
      </c>
      <c r="F17" s="50">
        <v>70000</v>
      </c>
      <c r="G17" s="50">
        <v>0</v>
      </c>
      <c r="H17" s="50">
        <v>0</v>
      </c>
      <c r="I17" s="50">
        <v>0</v>
      </c>
      <c r="J17" s="49" t="s">
        <v>172</v>
      </c>
      <c r="K17" s="48">
        <v>0</v>
      </c>
      <c r="L17" s="47" t="s">
        <v>175</v>
      </c>
    </row>
    <row r="18" spans="1:12" ht="73.5" customHeight="1">
      <c r="A18" s="7" t="s">
        <v>74</v>
      </c>
      <c r="B18" s="7">
        <v>600</v>
      </c>
      <c r="C18" s="7">
        <v>60014</v>
      </c>
      <c r="D18" s="140" t="s">
        <v>299</v>
      </c>
      <c r="E18" s="50">
        <v>12000</v>
      </c>
      <c r="F18" s="50">
        <v>12000</v>
      </c>
      <c r="G18" s="50">
        <v>0</v>
      </c>
      <c r="H18" s="50">
        <v>0</v>
      </c>
      <c r="I18" s="50">
        <v>0</v>
      </c>
      <c r="J18" s="49" t="s">
        <v>172</v>
      </c>
      <c r="K18" s="48">
        <v>0</v>
      </c>
      <c r="L18" s="47" t="s">
        <v>175</v>
      </c>
    </row>
    <row r="19" spans="1:12" ht="63" customHeight="1">
      <c r="A19" s="7" t="s">
        <v>73</v>
      </c>
      <c r="B19" s="7">
        <v>600</v>
      </c>
      <c r="C19" s="7">
        <v>60014</v>
      </c>
      <c r="D19" s="140" t="s">
        <v>300</v>
      </c>
      <c r="E19" s="50">
        <v>12000</v>
      </c>
      <c r="F19" s="50">
        <v>12000</v>
      </c>
      <c r="G19" s="50">
        <v>0</v>
      </c>
      <c r="H19" s="50">
        <v>0</v>
      </c>
      <c r="I19" s="50">
        <v>0</v>
      </c>
      <c r="J19" s="49" t="s">
        <v>172</v>
      </c>
      <c r="K19" s="48">
        <v>0</v>
      </c>
      <c r="L19" s="47" t="s">
        <v>175</v>
      </c>
    </row>
    <row r="20" spans="1:12" ht="63" customHeight="1">
      <c r="A20" s="7" t="s">
        <v>72</v>
      </c>
      <c r="B20" s="7">
        <v>600</v>
      </c>
      <c r="C20" s="7">
        <v>60014</v>
      </c>
      <c r="D20" s="140" t="s">
        <v>301</v>
      </c>
      <c r="E20" s="50">
        <v>12000</v>
      </c>
      <c r="F20" s="50">
        <v>12000</v>
      </c>
      <c r="G20" s="50">
        <v>0</v>
      </c>
      <c r="H20" s="50">
        <v>0</v>
      </c>
      <c r="I20" s="50">
        <v>0</v>
      </c>
      <c r="J20" s="49" t="s">
        <v>172</v>
      </c>
      <c r="K20" s="48">
        <v>0</v>
      </c>
      <c r="L20" s="47" t="s">
        <v>175</v>
      </c>
    </row>
    <row r="21" spans="1:12" ht="63" customHeight="1">
      <c r="A21" s="7" t="s">
        <v>71</v>
      </c>
      <c r="B21" s="7">
        <v>600</v>
      </c>
      <c r="C21" s="7">
        <v>60014</v>
      </c>
      <c r="D21" s="140" t="s">
        <v>302</v>
      </c>
      <c r="E21" s="50">
        <v>12000</v>
      </c>
      <c r="F21" s="50">
        <v>12000</v>
      </c>
      <c r="G21" s="50">
        <v>0</v>
      </c>
      <c r="H21" s="50">
        <v>0</v>
      </c>
      <c r="I21" s="50">
        <v>0</v>
      </c>
      <c r="J21" s="49" t="s">
        <v>172</v>
      </c>
      <c r="K21" s="48">
        <v>0</v>
      </c>
      <c r="L21" s="47" t="s">
        <v>175</v>
      </c>
    </row>
    <row r="22" spans="1:12" ht="63" customHeight="1">
      <c r="A22" s="7" t="s">
        <v>70</v>
      </c>
      <c r="B22" s="7">
        <v>600</v>
      </c>
      <c r="C22" s="7">
        <v>60014</v>
      </c>
      <c r="D22" s="140" t="s">
        <v>303</v>
      </c>
      <c r="E22" s="50">
        <v>12000</v>
      </c>
      <c r="F22" s="50">
        <v>12000</v>
      </c>
      <c r="G22" s="50">
        <v>0</v>
      </c>
      <c r="H22" s="50">
        <v>0</v>
      </c>
      <c r="I22" s="50">
        <v>0</v>
      </c>
      <c r="J22" s="49" t="s">
        <v>172</v>
      </c>
      <c r="K22" s="48">
        <v>0</v>
      </c>
      <c r="L22" s="47" t="s">
        <v>175</v>
      </c>
    </row>
    <row r="23" spans="1:12" ht="63" customHeight="1">
      <c r="A23" s="7" t="s">
        <v>69</v>
      </c>
      <c r="B23" s="7">
        <v>600</v>
      </c>
      <c r="C23" s="7">
        <v>60014</v>
      </c>
      <c r="D23" s="140" t="s">
        <v>304</v>
      </c>
      <c r="E23" s="50">
        <v>12000</v>
      </c>
      <c r="F23" s="50">
        <v>12000</v>
      </c>
      <c r="G23" s="50">
        <v>0</v>
      </c>
      <c r="H23" s="50">
        <v>0</v>
      </c>
      <c r="I23" s="50">
        <v>0</v>
      </c>
      <c r="J23" s="49" t="s">
        <v>172</v>
      </c>
      <c r="K23" s="48">
        <v>0</v>
      </c>
      <c r="L23" s="47" t="s">
        <v>175</v>
      </c>
    </row>
    <row r="24" spans="1:12" ht="63" customHeight="1">
      <c r="A24" s="7" t="s">
        <v>68</v>
      </c>
      <c r="B24" s="7">
        <v>600</v>
      </c>
      <c r="C24" s="7">
        <v>60014</v>
      </c>
      <c r="D24" s="140" t="s">
        <v>305</v>
      </c>
      <c r="E24" s="50">
        <v>12000</v>
      </c>
      <c r="F24" s="50">
        <v>12000</v>
      </c>
      <c r="G24" s="50">
        <v>0</v>
      </c>
      <c r="H24" s="50">
        <v>0</v>
      </c>
      <c r="I24" s="50">
        <v>0</v>
      </c>
      <c r="J24" s="49" t="s">
        <v>172</v>
      </c>
      <c r="K24" s="48">
        <v>0</v>
      </c>
      <c r="L24" s="47" t="s">
        <v>175</v>
      </c>
    </row>
    <row r="25" spans="1:12" ht="63" customHeight="1">
      <c r="A25" s="7" t="s">
        <v>67</v>
      </c>
      <c r="B25" s="7">
        <v>600</v>
      </c>
      <c r="C25" s="7">
        <v>60014</v>
      </c>
      <c r="D25" s="140" t="s">
        <v>306</v>
      </c>
      <c r="E25" s="50">
        <v>12000</v>
      </c>
      <c r="F25" s="50">
        <v>12000</v>
      </c>
      <c r="G25" s="50">
        <v>0</v>
      </c>
      <c r="H25" s="50">
        <v>0</v>
      </c>
      <c r="I25" s="50">
        <v>0</v>
      </c>
      <c r="J25" s="49" t="s">
        <v>172</v>
      </c>
      <c r="K25" s="48">
        <v>0</v>
      </c>
      <c r="L25" s="47" t="s">
        <v>175</v>
      </c>
    </row>
    <row r="26" spans="1:12" ht="69.75" customHeight="1">
      <c r="A26" s="7" t="s">
        <v>66</v>
      </c>
      <c r="B26" s="7">
        <v>600</v>
      </c>
      <c r="C26" s="7">
        <v>60014</v>
      </c>
      <c r="D26" s="140" t="s">
        <v>307</v>
      </c>
      <c r="E26" s="50">
        <v>12000</v>
      </c>
      <c r="F26" s="50">
        <v>12000</v>
      </c>
      <c r="G26" s="50">
        <v>0</v>
      </c>
      <c r="H26" s="50">
        <v>0</v>
      </c>
      <c r="I26" s="50">
        <v>0</v>
      </c>
      <c r="J26" s="49" t="s">
        <v>172</v>
      </c>
      <c r="K26" s="48">
        <v>0</v>
      </c>
      <c r="L26" s="47" t="s">
        <v>175</v>
      </c>
    </row>
    <row r="27" spans="1:12" ht="72.75" customHeight="1">
      <c r="A27" s="7" t="s">
        <v>65</v>
      </c>
      <c r="B27" s="7">
        <v>600</v>
      </c>
      <c r="C27" s="7">
        <v>60014</v>
      </c>
      <c r="D27" s="140" t="s">
        <v>308</v>
      </c>
      <c r="E27" s="50">
        <v>12000</v>
      </c>
      <c r="F27" s="50">
        <v>12000</v>
      </c>
      <c r="G27" s="50">
        <v>0</v>
      </c>
      <c r="H27" s="50">
        <v>0</v>
      </c>
      <c r="I27" s="50">
        <v>0</v>
      </c>
      <c r="J27" s="49" t="s">
        <v>172</v>
      </c>
      <c r="K27" s="48">
        <v>0</v>
      </c>
      <c r="L27" s="47" t="s">
        <v>175</v>
      </c>
    </row>
    <row r="28" spans="1:12" ht="66.75" customHeight="1">
      <c r="A28" s="7" t="s">
        <v>64</v>
      </c>
      <c r="B28" s="7">
        <v>600</v>
      </c>
      <c r="C28" s="7">
        <v>60014</v>
      </c>
      <c r="D28" s="97" t="s">
        <v>310</v>
      </c>
      <c r="E28" s="50">
        <v>12000</v>
      </c>
      <c r="F28" s="50">
        <v>12000</v>
      </c>
      <c r="G28" s="50">
        <v>0</v>
      </c>
      <c r="H28" s="50">
        <v>0</v>
      </c>
      <c r="I28" s="50">
        <v>0</v>
      </c>
      <c r="J28" s="49" t="s">
        <v>172</v>
      </c>
      <c r="K28" s="48">
        <v>0</v>
      </c>
      <c r="L28" s="47" t="s">
        <v>175</v>
      </c>
    </row>
    <row r="29" spans="1:12" ht="72.75" customHeight="1">
      <c r="A29" s="7" t="s">
        <v>63</v>
      </c>
      <c r="B29" s="7">
        <v>600</v>
      </c>
      <c r="C29" s="7">
        <v>60014</v>
      </c>
      <c r="D29" s="97" t="s">
        <v>311</v>
      </c>
      <c r="E29" s="50">
        <v>12000</v>
      </c>
      <c r="F29" s="50">
        <v>12000</v>
      </c>
      <c r="G29" s="50">
        <v>0</v>
      </c>
      <c r="H29" s="50">
        <v>0</v>
      </c>
      <c r="I29" s="50">
        <v>0</v>
      </c>
      <c r="J29" s="49" t="s">
        <v>172</v>
      </c>
      <c r="K29" s="48">
        <v>0</v>
      </c>
      <c r="L29" s="47" t="s">
        <v>175</v>
      </c>
    </row>
    <row r="30" spans="1:12" ht="53.25" customHeight="1">
      <c r="A30" s="7" t="s">
        <v>62</v>
      </c>
      <c r="B30" s="7">
        <v>710</v>
      </c>
      <c r="C30" s="7">
        <v>71012</v>
      </c>
      <c r="D30" s="49" t="s">
        <v>223</v>
      </c>
      <c r="E30" s="50">
        <v>50000</v>
      </c>
      <c r="F30" s="50">
        <v>50000</v>
      </c>
      <c r="G30" s="50">
        <v>0</v>
      </c>
      <c r="H30" s="50">
        <v>0</v>
      </c>
      <c r="I30" s="50">
        <v>0</v>
      </c>
      <c r="J30" s="49" t="s">
        <v>58</v>
      </c>
      <c r="K30" s="48">
        <v>0</v>
      </c>
      <c r="L30" s="47" t="s">
        <v>57</v>
      </c>
    </row>
    <row r="31" spans="1:12" ht="52.5" customHeight="1">
      <c r="A31" s="7" t="s">
        <v>61</v>
      </c>
      <c r="B31" s="7">
        <v>750</v>
      </c>
      <c r="C31" s="7">
        <v>75020</v>
      </c>
      <c r="D31" s="49" t="s">
        <v>222</v>
      </c>
      <c r="E31" s="50">
        <f>F31</f>
        <v>30000</v>
      </c>
      <c r="F31" s="50">
        <v>30000</v>
      </c>
      <c r="G31" s="50">
        <v>0</v>
      </c>
      <c r="H31" s="50">
        <v>0</v>
      </c>
      <c r="I31" s="50">
        <v>0</v>
      </c>
      <c r="J31" s="49" t="s">
        <v>58</v>
      </c>
      <c r="K31" s="48">
        <v>0</v>
      </c>
      <c r="L31" s="47" t="s">
        <v>57</v>
      </c>
    </row>
    <row r="32" spans="1:12" ht="69" customHeight="1">
      <c r="A32" s="7" t="s">
        <v>60</v>
      </c>
      <c r="B32" s="7">
        <v>801</v>
      </c>
      <c r="C32" s="7">
        <v>80195</v>
      </c>
      <c r="D32" s="49" t="s">
        <v>221</v>
      </c>
      <c r="E32" s="50">
        <v>459136</v>
      </c>
      <c r="F32" s="50">
        <v>459136</v>
      </c>
      <c r="G32" s="50">
        <v>0</v>
      </c>
      <c r="H32" s="50">
        <v>0</v>
      </c>
      <c r="I32" s="50">
        <v>0</v>
      </c>
      <c r="J32" s="49" t="s">
        <v>58</v>
      </c>
      <c r="K32" s="48">
        <v>0</v>
      </c>
      <c r="L32" s="47" t="s">
        <v>220</v>
      </c>
    </row>
    <row r="33" spans="1:12" ht="39">
      <c r="A33" s="7" t="s">
        <v>59</v>
      </c>
      <c r="B33" s="7">
        <v>801</v>
      </c>
      <c r="C33" s="7">
        <v>80120</v>
      </c>
      <c r="D33" s="49" t="s">
        <v>219</v>
      </c>
      <c r="E33" s="50">
        <f>F33</f>
        <v>437205</v>
      </c>
      <c r="F33" s="50">
        <v>437205</v>
      </c>
      <c r="G33" s="50">
        <v>0</v>
      </c>
      <c r="H33" s="50">
        <v>0</v>
      </c>
      <c r="I33" s="50">
        <v>0</v>
      </c>
      <c r="J33" s="49" t="s">
        <v>58</v>
      </c>
      <c r="K33" s="48">
        <v>0</v>
      </c>
      <c r="L33" s="47" t="s">
        <v>57</v>
      </c>
    </row>
    <row r="34" spans="1:12" ht="40.5" customHeight="1">
      <c r="A34" s="7" t="s">
        <v>92</v>
      </c>
      <c r="B34" s="7">
        <v>801</v>
      </c>
      <c r="C34" s="7">
        <v>80120</v>
      </c>
      <c r="D34" s="49" t="s">
        <v>218</v>
      </c>
      <c r="E34" s="50">
        <f>F34</f>
        <v>93898</v>
      </c>
      <c r="F34" s="50">
        <v>93898</v>
      </c>
      <c r="G34" s="50">
        <v>0</v>
      </c>
      <c r="H34" s="50">
        <v>0</v>
      </c>
      <c r="I34" s="50">
        <v>0</v>
      </c>
      <c r="J34" s="49" t="s">
        <v>58</v>
      </c>
      <c r="K34" s="48">
        <v>0</v>
      </c>
      <c r="L34" s="47" t="s">
        <v>57</v>
      </c>
    </row>
    <row r="35" spans="1:12" ht="39.75" customHeight="1">
      <c r="A35" s="7" t="s">
        <v>292</v>
      </c>
      <c r="B35" s="7">
        <v>852</v>
      </c>
      <c r="C35" s="7">
        <v>85202</v>
      </c>
      <c r="D35" s="49" t="s">
        <v>217</v>
      </c>
      <c r="E35" s="50">
        <v>70000</v>
      </c>
      <c r="F35" s="50">
        <v>70000</v>
      </c>
      <c r="G35" s="50">
        <v>0</v>
      </c>
      <c r="H35" s="50">
        <v>0</v>
      </c>
      <c r="I35" s="50">
        <v>0</v>
      </c>
      <c r="J35" s="49" t="s">
        <v>173</v>
      </c>
      <c r="K35" s="50">
        <v>0</v>
      </c>
      <c r="L35" s="47" t="s">
        <v>174</v>
      </c>
    </row>
    <row r="36" spans="1:12" ht="39.75" customHeight="1">
      <c r="A36" s="7" t="s">
        <v>293</v>
      </c>
      <c r="B36" s="7">
        <v>852</v>
      </c>
      <c r="C36" s="7">
        <v>85202</v>
      </c>
      <c r="D36" s="49" t="s">
        <v>217</v>
      </c>
      <c r="E36" s="50">
        <v>40000</v>
      </c>
      <c r="F36" s="50">
        <v>40000</v>
      </c>
      <c r="G36" s="50">
        <v>0</v>
      </c>
      <c r="H36" s="50">
        <v>0</v>
      </c>
      <c r="I36" s="50">
        <v>0</v>
      </c>
      <c r="J36" s="49" t="s">
        <v>173</v>
      </c>
      <c r="K36" s="50">
        <v>0</v>
      </c>
      <c r="L36" s="47" t="s">
        <v>309</v>
      </c>
    </row>
    <row r="37" spans="1:12" ht="55.5" customHeight="1">
      <c r="A37" s="7" t="s">
        <v>294</v>
      </c>
      <c r="B37" s="7">
        <v>852</v>
      </c>
      <c r="C37" s="7">
        <v>85202</v>
      </c>
      <c r="D37" s="49" t="s">
        <v>217</v>
      </c>
      <c r="E37" s="50">
        <v>50000</v>
      </c>
      <c r="F37" s="50">
        <v>50000</v>
      </c>
      <c r="G37" s="50">
        <v>0</v>
      </c>
      <c r="H37" s="50">
        <v>0</v>
      </c>
      <c r="I37" s="50">
        <v>0</v>
      </c>
      <c r="J37" s="49" t="s">
        <v>173</v>
      </c>
      <c r="K37" s="50">
        <v>0</v>
      </c>
      <c r="L37" s="47" t="s">
        <v>267</v>
      </c>
    </row>
    <row r="38" spans="1:12" ht="55.5" customHeight="1">
      <c r="A38" s="7" t="s">
        <v>295</v>
      </c>
      <c r="B38" s="7">
        <v>852</v>
      </c>
      <c r="C38" s="7">
        <v>85202</v>
      </c>
      <c r="D38" s="49" t="s">
        <v>316</v>
      </c>
      <c r="E38" s="50">
        <v>100000</v>
      </c>
      <c r="F38" s="50">
        <v>100000</v>
      </c>
      <c r="G38" s="50">
        <v>0</v>
      </c>
      <c r="H38" s="50">
        <v>0</v>
      </c>
      <c r="I38" s="50">
        <v>0</v>
      </c>
      <c r="J38" s="49" t="s">
        <v>173</v>
      </c>
      <c r="K38" s="50">
        <v>0</v>
      </c>
      <c r="L38" s="47" t="s">
        <v>267</v>
      </c>
    </row>
    <row r="39" spans="1:12" ht="39">
      <c r="A39" s="7" t="s">
        <v>296</v>
      </c>
      <c r="B39" s="7">
        <v>853</v>
      </c>
      <c r="C39" s="7">
        <v>85311</v>
      </c>
      <c r="D39" s="49" t="s">
        <v>253</v>
      </c>
      <c r="E39" s="50">
        <v>86000</v>
      </c>
      <c r="F39" s="50">
        <v>86000</v>
      </c>
      <c r="G39" s="50">
        <v>0</v>
      </c>
      <c r="H39" s="50">
        <v>0</v>
      </c>
      <c r="I39" s="50">
        <v>0</v>
      </c>
      <c r="J39" s="49" t="s">
        <v>172</v>
      </c>
      <c r="K39" s="48">
        <v>0</v>
      </c>
      <c r="L39" s="47" t="s">
        <v>174</v>
      </c>
    </row>
    <row r="40" spans="1:12" ht="39">
      <c r="A40" s="7" t="s">
        <v>297</v>
      </c>
      <c r="B40" s="7">
        <v>853</v>
      </c>
      <c r="C40" s="7">
        <v>85333</v>
      </c>
      <c r="D40" s="49" t="s">
        <v>216</v>
      </c>
      <c r="E40" s="50">
        <v>80000</v>
      </c>
      <c r="F40" s="50">
        <v>80000</v>
      </c>
      <c r="G40" s="50">
        <v>0</v>
      </c>
      <c r="H40" s="50">
        <v>0</v>
      </c>
      <c r="I40" s="50">
        <v>0</v>
      </c>
      <c r="J40" s="49" t="s">
        <v>172</v>
      </c>
      <c r="K40" s="48">
        <v>0</v>
      </c>
      <c r="L40" s="47" t="s">
        <v>215</v>
      </c>
    </row>
    <row r="41" spans="1:12" ht="68.25">
      <c r="A41" s="7" t="s">
        <v>298</v>
      </c>
      <c r="B41" s="7">
        <v>853</v>
      </c>
      <c r="C41" s="7">
        <v>85395</v>
      </c>
      <c r="D41" s="49" t="s">
        <v>350</v>
      </c>
      <c r="E41" s="50">
        <v>50000</v>
      </c>
      <c r="F41" s="50">
        <v>50000</v>
      </c>
      <c r="G41" s="50">
        <v>0</v>
      </c>
      <c r="H41" s="50">
        <v>0</v>
      </c>
      <c r="I41" s="50">
        <v>0</v>
      </c>
      <c r="J41" s="49" t="s">
        <v>172</v>
      </c>
      <c r="K41" s="48">
        <v>0</v>
      </c>
      <c r="L41" s="47" t="s">
        <v>57</v>
      </c>
    </row>
    <row r="42" spans="1:12" ht="39" customHeight="1">
      <c r="A42" s="7" t="s">
        <v>312</v>
      </c>
      <c r="B42" s="7">
        <v>854</v>
      </c>
      <c r="C42" s="7">
        <v>85403</v>
      </c>
      <c r="D42" s="49" t="s">
        <v>217</v>
      </c>
      <c r="E42" s="50">
        <v>80000</v>
      </c>
      <c r="F42" s="50">
        <v>80000</v>
      </c>
      <c r="G42" s="50">
        <v>0</v>
      </c>
      <c r="H42" s="50">
        <v>0</v>
      </c>
      <c r="I42" s="50">
        <v>0</v>
      </c>
      <c r="J42" s="49" t="s">
        <v>173</v>
      </c>
      <c r="K42" s="50">
        <v>0</v>
      </c>
      <c r="L42" s="47" t="s">
        <v>237</v>
      </c>
    </row>
    <row r="43" spans="1:12" ht="78" customHeight="1">
      <c r="A43" s="7" t="s">
        <v>313</v>
      </c>
      <c r="B43" s="7">
        <v>900</v>
      </c>
      <c r="C43" s="7">
        <v>90019</v>
      </c>
      <c r="D43" s="49" t="s">
        <v>214</v>
      </c>
      <c r="E43" s="50">
        <v>100000</v>
      </c>
      <c r="F43" s="50">
        <v>100000</v>
      </c>
      <c r="G43" s="50">
        <v>0</v>
      </c>
      <c r="H43" s="50">
        <v>0</v>
      </c>
      <c r="I43" s="50">
        <v>0</v>
      </c>
      <c r="J43" s="49" t="s">
        <v>172</v>
      </c>
      <c r="K43" s="48">
        <v>0</v>
      </c>
      <c r="L43" s="47" t="s">
        <v>57</v>
      </c>
    </row>
    <row r="44" spans="1:12" ht="42" customHeight="1">
      <c r="A44" s="7" t="s">
        <v>371</v>
      </c>
      <c r="B44" s="7">
        <v>921</v>
      </c>
      <c r="C44" s="7">
        <v>92195</v>
      </c>
      <c r="D44" s="49" t="s">
        <v>213</v>
      </c>
      <c r="E44" s="50">
        <v>61500</v>
      </c>
      <c r="F44" s="50">
        <v>61500</v>
      </c>
      <c r="G44" s="50">
        <v>0</v>
      </c>
      <c r="H44" s="50">
        <v>0</v>
      </c>
      <c r="I44" s="50">
        <v>0</v>
      </c>
      <c r="J44" s="49" t="s">
        <v>212</v>
      </c>
      <c r="K44" s="48">
        <v>0</v>
      </c>
      <c r="L44" s="47" t="s">
        <v>57</v>
      </c>
    </row>
    <row r="45" spans="1:12" ht="37.5" customHeight="1">
      <c r="A45" s="248" t="s">
        <v>171</v>
      </c>
      <c r="B45" s="249"/>
      <c r="C45" s="249"/>
      <c r="D45" s="250"/>
      <c r="E45" s="46">
        <f>SUM(E10:E44)</f>
        <v>8386203</v>
      </c>
      <c r="F45" s="46">
        <f>SUM(F10:F44)</f>
        <v>6079388</v>
      </c>
      <c r="G45" s="46">
        <f>SUM(G10:G44)</f>
        <v>545133</v>
      </c>
      <c r="H45" s="46">
        <f>SUM(H10:H44)</f>
        <v>0</v>
      </c>
      <c r="I45" s="46">
        <f>SUM(I10:I44)</f>
        <v>0</v>
      </c>
      <c r="J45" s="180">
        <v>1761682</v>
      </c>
      <c r="K45" s="46">
        <f>SUM(K10:K44)</f>
        <v>0</v>
      </c>
      <c r="L45" s="45" t="s">
        <v>56</v>
      </c>
    </row>
    <row r="46" spans="1:12" ht="16.5" customHeight="1">
      <c r="A46" s="42"/>
      <c r="B46" s="42"/>
      <c r="C46" s="42"/>
      <c r="D46" s="42"/>
      <c r="E46" s="44"/>
      <c r="F46" s="42"/>
      <c r="G46" s="42"/>
      <c r="H46" s="42"/>
      <c r="I46" s="42"/>
      <c r="J46" s="42"/>
      <c r="K46" s="42"/>
      <c r="L46" s="42"/>
    </row>
    <row r="47" spans="1:12" ht="12.75">
      <c r="A47" s="42" t="s">
        <v>170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 t="s">
        <v>55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 t="s">
        <v>54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 t="s">
        <v>169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 t="s">
        <v>53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3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1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9" ht="12.75">
      <c r="A58" s="42"/>
      <c r="B58" s="42"/>
      <c r="C58" s="42"/>
      <c r="D58" s="42"/>
      <c r="E58" s="42"/>
      <c r="F58" s="42"/>
      <c r="G58" s="42"/>
      <c r="H58" s="42"/>
      <c r="I58" s="42"/>
    </row>
  </sheetData>
  <sheetProtection/>
  <mergeCells count="17">
    <mergeCell ref="A45:D45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LXII.41.2022
z dnia 20 czerwca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D19" sqref="D19"/>
    </sheetView>
  </sheetViews>
  <sheetFormatPr defaultColWidth="9.33203125" defaultRowHeight="12.75"/>
  <cols>
    <col min="1" max="1" width="9.33203125" style="8" customWidth="1"/>
    <col min="2" max="2" width="69.33203125" style="8" customWidth="1"/>
    <col min="3" max="3" width="18" style="8" customWidth="1"/>
    <col min="4" max="4" width="19.5" style="8" customWidth="1"/>
    <col min="5" max="16384" width="9.33203125" style="8" customWidth="1"/>
  </cols>
  <sheetData>
    <row r="1" spans="1:4" ht="12.75">
      <c r="A1" s="52"/>
      <c r="B1" s="52"/>
      <c r="C1" s="52"/>
      <c r="D1" s="52"/>
    </row>
    <row r="2" spans="1:4" ht="18">
      <c r="A2" s="257" t="s">
        <v>207</v>
      </c>
      <c r="B2" s="257"/>
      <c r="C2" s="257"/>
      <c r="D2" s="257"/>
    </row>
    <row r="3" spans="1:4" ht="12.75">
      <c r="A3" s="41"/>
      <c r="B3" s="53"/>
      <c r="C3" s="53"/>
      <c r="D3" s="53"/>
    </row>
    <row r="4" spans="1:8" ht="12.75">
      <c r="A4" s="53"/>
      <c r="B4" s="53"/>
      <c r="C4" s="53"/>
      <c r="D4" s="40" t="s">
        <v>0</v>
      </c>
      <c r="H4" s="39"/>
    </row>
    <row r="5" spans="1:4" ht="12.75">
      <c r="A5" s="258" t="s">
        <v>91</v>
      </c>
      <c r="B5" s="258" t="s">
        <v>165</v>
      </c>
      <c r="C5" s="259" t="s">
        <v>164</v>
      </c>
      <c r="D5" s="260" t="s">
        <v>206</v>
      </c>
    </row>
    <row r="6" spans="1:4" ht="12.75">
      <c r="A6" s="258"/>
      <c r="B6" s="258"/>
      <c r="C6" s="258"/>
      <c r="D6" s="260"/>
    </row>
    <row r="7" spans="1:4" ht="12.75">
      <c r="A7" s="258"/>
      <c r="B7" s="258"/>
      <c r="C7" s="258"/>
      <c r="D7" s="260"/>
    </row>
    <row r="8" spans="1:4" ht="12.75">
      <c r="A8" s="33">
        <v>1</v>
      </c>
      <c r="B8" s="33">
        <v>2</v>
      </c>
      <c r="C8" s="33">
        <v>3</v>
      </c>
      <c r="D8" s="33">
        <v>4</v>
      </c>
    </row>
    <row r="9" spans="1:4" ht="12.75">
      <c r="A9" s="261" t="s">
        <v>163</v>
      </c>
      <c r="B9" s="261"/>
      <c r="C9" s="24"/>
      <c r="D9" s="181">
        <f>SUM(D10:D28)</f>
        <v>17416865</v>
      </c>
    </row>
    <row r="10" spans="1:4" ht="12.75">
      <c r="A10" s="34" t="s">
        <v>82</v>
      </c>
      <c r="B10" s="38" t="s">
        <v>205</v>
      </c>
      <c r="C10" s="33" t="s">
        <v>162</v>
      </c>
      <c r="D10" s="23">
        <v>0</v>
      </c>
    </row>
    <row r="11" spans="1:4" ht="22.5">
      <c r="A11" s="36" t="s">
        <v>139</v>
      </c>
      <c r="B11" s="25" t="s">
        <v>156</v>
      </c>
      <c r="C11" s="37" t="s">
        <v>162</v>
      </c>
      <c r="D11" s="23">
        <v>0</v>
      </c>
    </row>
    <row r="12" spans="1:4" ht="12.75">
      <c r="A12" s="34" t="s">
        <v>81</v>
      </c>
      <c r="B12" s="25" t="s">
        <v>204</v>
      </c>
      <c r="C12" s="33" t="s">
        <v>162</v>
      </c>
      <c r="D12" s="23">
        <v>0</v>
      </c>
    </row>
    <row r="13" spans="1:4" ht="22.5">
      <c r="A13" s="34" t="s">
        <v>80</v>
      </c>
      <c r="B13" s="25" t="s">
        <v>161</v>
      </c>
      <c r="C13" s="33" t="s">
        <v>160</v>
      </c>
      <c r="D13" s="23">
        <v>0</v>
      </c>
    </row>
    <row r="14" spans="1:4" ht="22.5">
      <c r="A14" s="34" t="s">
        <v>79</v>
      </c>
      <c r="B14" s="25" t="s">
        <v>159</v>
      </c>
      <c r="C14" s="33" t="s">
        <v>158</v>
      </c>
      <c r="D14" s="23">
        <v>0</v>
      </c>
    </row>
    <row r="15" spans="1:4" ht="12.75">
      <c r="A15" s="34" t="s">
        <v>78</v>
      </c>
      <c r="B15" s="25" t="s">
        <v>157</v>
      </c>
      <c r="C15" s="33" t="s">
        <v>155</v>
      </c>
      <c r="D15" s="23">
        <v>0</v>
      </c>
    </row>
    <row r="16" spans="1:4" ht="22.5">
      <c r="A16" s="34" t="s">
        <v>130</v>
      </c>
      <c r="B16" s="25" t="s">
        <v>156</v>
      </c>
      <c r="C16" s="33" t="s">
        <v>155</v>
      </c>
      <c r="D16" s="23">
        <v>0</v>
      </c>
    </row>
    <row r="17" spans="1:4" ht="22.5">
      <c r="A17" s="34" t="s">
        <v>77</v>
      </c>
      <c r="B17" s="25" t="s">
        <v>203</v>
      </c>
      <c r="C17" s="33" t="s">
        <v>153</v>
      </c>
      <c r="D17" s="23">
        <v>0</v>
      </c>
    </row>
    <row r="18" spans="1:4" ht="22.5">
      <c r="A18" s="34" t="s">
        <v>127</v>
      </c>
      <c r="B18" s="25" t="s">
        <v>154</v>
      </c>
      <c r="C18" s="33" t="s">
        <v>153</v>
      </c>
      <c r="D18" s="23">
        <v>0</v>
      </c>
    </row>
    <row r="19" spans="1:4" ht="22.5">
      <c r="A19" s="34" t="s">
        <v>76</v>
      </c>
      <c r="B19" s="25" t="s">
        <v>202</v>
      </c>
      <c r="C19" s="33" t="s">
        <v>153</v>
      </c>
      <c r="D19" s="23">
        <v>0</v>
      </c>
    </row>
    <row r="20" spans="1:4" ht="22.5">
      <c r="A20" s="36" t="s">
        <v>75</v>
      </c>
      <c r="B20" s="25" t="s">
        <v>201</v>
      </c>
      <c r="C20" s="35" t="s">
        <v>152</v>
      </c>
      <c r="D20" s="23">
        <v>0</v>
      </c>
    </row>
    <row r="21" spans="1:4" ht="22.5">
      <c r="A21" s="34" t="s">
        <v>74</v>
      </c>
      <c r="B21" s="25" t="s">
        <v>200</v>
      </c>
      <c r="C21" s="33" t="s">
        <v>151</v>
      </c>
      <c r="D21" s="23">
        <v>14985369</v>
      </c>
    </row>
    <row r="22" spans="1:4" ht="12.75">
      <c r="A22" s="34" t="s">
        <v>73</v>
      </c>
      <c r="B22" s="25" t="s">
        <v>199</v>
      </c>
      <c r="C22" s="33" t="s">
        <v>150</v>
      </c>
      <c r="D22" s="23">
        <v>0</v>
      </c>
    </row>
    <row r="23" spans="1:4" ht="12.75">
      <c r="A23" s="34" t="s">
        <v>72</v>
      </c>
      <c r="B23" s="27" t="s">
        <v>149</v>
      </c>
      <c r="C23" s="33" t="s">
        <v>148</v>
      </c>
      <c r="D23" s="23">
        <v>0</v>
      </c>
    </row>
    <row r="24" spans="1:4" ht="45">
      <c r="A24" s="34" t="s">
        <v>71</v>
      </c>
      <c r="B24" s="25" t="s">
        <v>198</v>
      </c>
      <c r="C24" s="29" t="s">
        <v>147</v>
      </c>
      <c r="D24" s="23">
        <v>2431496</v>
      </c>
    </row>
    <row r="25" spans="1:4" ht="33.75">
      <c r="A25" s="34" t="s">
        <v>70</v>
      </c>
      <c r="B25" s="25" t="s">
        <v>197</v>
      </c>
      <c r="C25" s="29" t="s">
        <v>146</v>
      </c>
      <c r="D25" s="23">
        <v>0</v>
      </c>
    </row>
    <row r="26" spans="1:4" ht="12.75">
      <c r="A26" s="34" t="s">
        <v>69</v>
      </c>
      <c r="B26" s="31" t="s">
        <v>145</v>
      </c>
      <c r="C26" s="33" t="s">
        <v>118</v>
      </c>
      <c r="D26" s="23">
        <v>0</v>
      </c>
    </row>
    <row r="27" spans="1:4" ht="12.75">
      <c r="A27" s="34" t="s">
        <v>68</v>
      </c>
      <c r="B27" s="31" t="s">
        <v>144</v>
      </c>
      <c r="C27" s="33" t="s">
        <v>143</v>
      </c>
      <c r="D27" s="23">
        <v>0</v>
      </c>
    </row>
    <row r="28" spans="1:4" ht="12.75">
      <c r="A28" s="34" t="s">
        <v>67</v>
      </c>
      <c r="B28" s="25" t="s">
        <v>142</v>
      </c>
      <c r="C28" s="33" t="s">
        <v>116</v>
      </c>
      <c r="D28" s="23">
        <v>0</v>
      </c>
    </row>
    <row r="29" spans="1:4" ht="12.75">
      <c r="A29" s="256" t="s">
        <v>141</v>
      </c>
      <c r="B29" s="256"/>
      <c r="C29" s="24"/>
      <c r="D29" s="32">
        <f>SUM(D30:D36)</f>
        <v>0</v>
      </c>
    </row>
    <row r="30" spans="1:4" ht="12.75">
      <c r="A30" s="28" t="s">
        <v>82</v>
      </c>
      <c r="B30" s="31" t="s">
        <v>140</v>
      </c>
      <c r="C30" s="24" t="s">
        <v>137</v>
      </c>
      <c r="D30" s="23">
        <v>0</v>
      </c>
    </row>
    <row r="31" spans="1:4" ht="22.5">
      <c r="A31" s="28" t="s">
        <v>139</v>
      </c>
      <c r="B31" s="30" t="s">
        <v>129</v>
      </c>
      <c r="C31" s="24" t="s">
        <v>137</v>
      </c>
      <c r="D31" s="23">
        <v>0</v>
      </c>
    </row>
    <row r="32" spans="1:4" ht="12.75">
      <c r="A32" s="28" t="s">
        <v>81</v>
      </c>
      <c r="B32" s="27" t="s">
        <v>138</v>
      </c>
      <c r="C32" s="24" t="s">
        <v>137</v>
      </c>
      <c r="D32" s="23">
        <v>0</v>
      </c>
    </row>
    <row r="33" spans="1:4" ht="22.5">
      <c r="A33" s="28" t="s">
        <v>136</v>
      </c>
      <c r="B33" s="30" t="s">
        <v>135</v>
      </c>
      <c r="C33" s="24" t="s">
        <v>134</v>
      </c>
      <c r="D33" s="23">
        <v>0</v>
      </c>
    </row>
    <row r="34" spans="1:4" ht="22.5">
      <c r="A34" s="28" t="s">
        <v>79</v>
      </c>
      <c r="B34" s="30" t="s">
        <v>133</v>
      </c>
      <c r="C34" s="24" t="s">
        <v>132</v>
      </c>
      <c r="D34" s="23">
        <v>0</v>
      </c>
    </row>
    <row r="35" spans="1:4" ht="12.75">
      <c r="A35" s="28" t="s">
        <v>78</v>
      </c>
      <c r="B35" s="30" t="s">
        <v>131</v>
      </c>
      <c r="C35" s="24" t="s">
        <v>128</v>
      </c>
      <c r="D35" s="23">
        <v>0</v>
      </c>
    </row>
    <row r="36" spans="1:4" ht="22.5">
      <c r="A36" s="28" t="s">
        <v>130</v>
      </c>
      <c r="B36" s="30" t="s">
        <v>129</v>
      </c>
      <c r="C36" s="24" t="s">
        <v>128</v>
      </c>
      <c r="D36" s="23">
        <v>0</v>
      </c>
    </row>
    <row r="37" spans="1:4" ht="22.5">
      <c r="A37" s="28" t="s">
        <v>77</v>
      </c>
      <c r="B37" s="25" t="s">
        <v>196</v>
      </c>
      <c r="C37" s="24" t="s">
        <v>124</v>
      </c>
      <c r="D37" s="23">
        <v>0</v>
      </c>
    </row>
    <row r="38" spans="1:4" ht="22.5">
      <c r="A38" s="28" t="s">
        <v>127</v>
      </c>
      <c r="B38" s="30" t="s">
        <v>126</v>
      </c>
      <c r="C38" s="24" t="s">
        <v>124</v>
      </c>
      <c r="D38" s="23">
        <v>0</v>
      </c>
    </row>
    <row r="39" spans="1:4" ht="22.5">
      <c r="A39" s="28" t="s">
        <v>76</v>
      </c>
      <c r="B39" s="30" t="s">
        <v>125</v>
      </c>
      <c r="C39" s="24" t="s">
        <v>124</v>
      </c>
      <c r="D39" s="23">
        <v>0</v>
      </c>
    </row>
    <row r="40" spans="1:4" ht="12.75">
      <c r="A40" s="28" t="s">
        <v>75</v>
      </c>
      <c r="B40" s="25" t="s">
        <v>123</v>
      </c>
      <c r="C40" s="29" t="s">
        <v>122</v>
      </c>
      <c r="D40" s="23">
        <v>0</v>
      </c>
    </row>
    <row r="41" spans="1:4" ht="12.75">
      <c r="A41" s="28" t="s">
        <v>74</v>
      </c>
      <c r="B41" s="27" t="s">
        <v>121</v>
      </c>
      <c r="C41" s="24" t="s">
        <v>120</v>
      </c>
      <c r="D41" s="23">
        <v>0</v>
      </c>
    </row>
    <row r="42" spans="1:4" ht="12.75">
      <c r="A42" s="26" t="s">
        <v>73</v>
      </c>
      <c r="B42" s="27" t="s">
        <v>119</v>
      </c>
      <c r="C42" s="24" t="s">
        <v>118</v>
      </c>
      <c r="D42" s="23">
        <v>0</v>
      </c>
    </row>
    <row r="43" spans="1:4" ht="12.75">
      <c r="A43" s="26" t="s">
        <v>72</v>
      </c>
      <c r="B43" s="25" t="s">
        <v>117</v>
      </c>
      <c r="C43" s="24" t="s">
        <v>116</v>
      </c>
      <c r="D43" s="23">
        <v>0</v>
      </c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LXII.41.2022
z dnia 20 czerwca 2022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6" customWidth="1"/>
    <col min="2" max="2" width="11" style="6" customWidth="1"/>
    <col min="3" max="3" width="8.66015625" style="6" customWidth="1"/>
    <col min="4" max="4" width="15" style="6" customWidth="1"/>
    <col min="5" max="5" width="16.83203125" style="6" customWidth="1"/>
    <col min="6" max="6" width="14.16015625" style="6" customWidth="1"/>
    <col min="7" max="7" width="14.33203125" style="6" customWidth="1"/>
    <col min="8" max="8" width="14.5" style="6" customWidth="1"/>
    <col min="9" max="9" width="10.66015625" style="6" customWidth="1"/>
    <col min="10" max="10" width="12.66015625" style="6" customWidth="1"/>
    <col min="11" max="11" width="10.83203125" style="8" customWidth="1"/>
    <col min="12" max="12" width="15" style="8" customWidth="1"/>
    <col min="13" max="14" width="12.33203125" style="8" bestFit="1" customWidth="1"/>
    <col min="15" max="15" width="12.16015625" style="8" customWidth="1"/>
    <col min="16" max="16384" width="9.33203125" style="8" customWidth="1"/>
  </cols>
  <sheetData>
    <row r="1" spans="1:17" ht="36" customHeight="1">
      <c r="A1" s="272" t="s">
        <v>251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96"/>
    </row>
    <row r="2" spans="1:7" ht="18">
      <c r="A2" s="95"/>
      <c r="B2" s="95"/>
      <c r="C2" s="95"/>
      <c r="D2" s="95"/>
      <c r="E2" s="95"/>
      <c r="F2" s="95"/>
      <c r="G2" s="95"/>
    </row>
    <row r="3" spans="1:16" s="83" customFormat="1" ht="18.75" customHeight="1">
      <c r="A3" s="94"/>
      <c r="B3" s="94"/>
      <c r="C3" s="94"/>
      <c r="D3" s="94"/>
      <c r="E3" s="94"/>
      <c r="F3" s="94"/>
      <c r="G3" s="93"/>
      <c r="H3" s="93"/>
      <c r="I3" s="93"/>
      <c r="J3" s="93"/>
      <c r="K3" s="93"/>
      <c r="L3" s="92"/>
      <c r="M3" s="92"/>
      <c r="N3" s="92"/>
      <c r="O3" s="92"/>
      <c r="P3" s="91" t="s">
        <v>250</v>
      </c>
    </row>
    <row r="4" spans="1:16" s="83" customFormat="1" ht="12.75">
      <c r="A4" s="273" t="s">
        <v>1</v>
      </c>
      <c r="B4" s="273" t="s">
        <v>2</v>
      </c>
      <c r="C4" s="273" t="s">
        <v>3</v>
      </c>
      <c r="D4" s="273" t="s">
        <v>249</v>
      </c>
      <c r="E4" s="262" t="s">
        <v>248</v>
      </c>
      <c r="F4" s="268" t="s">
        <v>20</v>
      </c>
      <c r="G4" s="276"/>
      <c r="H4" s="276"/>
      <c r="I4" s="276"/>
      <c r="J4" s="276"/>
      <c r="K4" s="276"/>
      <c r="L4" s="276"/>
      <c r="M4" s="276"/>
      <c r="N4" s="276"/>
      <c r="O4" s="276"/>
      <c r="P4" s="269"/>
    </row>
    <row r="5" spans="1:16" s="83" customFormat="1" ht="12.75">
      <c r="A5" s="274"/>
      <c r="B5" s="274"/>
      <c r="C5" s="274"/>
      <c r="D5" s="274"/>
      <c r="E5" s="263"/>
      <c r="F5" s="262" t="s">
        <v>26</v>
      </c>
      <c r="G5" s="270" t="s">
        <v>20</v>
      </c>
      <c r="H5" s="270"/>
      <c r="I5" s="270"/>
      <c r="J5" s="270"/>
      <c r="K5" s="270"/>
      <c r="L5" s="262" t="s">
        <v>247</v>
      </c>
      <c r="M5" s="265" t="s">
        <v>20</v>
      </c>
      <c r="N5" s="266"/>
      <c r="O5" s="266"/>
      <c r="P5" s="267"/>
    </row>
    <row r="6" spans="1:16" s="83" customFormat="1" ht="25.5" customHeight="1">
      <c r="A6" s="274"/>
      <c r="B6" s="274"/>
      <c r="C6" s="274"/>
      <c r="D6" s="274"/>
      <c r="E6" s="263"/>
      <c r="F6" s="263"/>
      <c r="G6" s="268" t="s">
        <v>246</v>
      </c>
      <c r="H6" s="269"/>
      <c r="I6" s="262" t="s">
        <v>245</v>
      </c>
      <c r="J6" s="262" t="s">
        <v>244</v>
      </c>
      <c r="K6" s="262" t="s">
        <v>243</v>
      </c>
      <c r="L6" s="263"/>
      <c r="M6" s="268" t="s">
        <v>22</v>
      </c>
      <c r="N6" s="90" t="s">
        <v>21</v>
      </c>
      <c r="O6" s="270" t="s">
        <v>25</v>
      </c>
      <c r="P6" s="270" t="s">
        <v>242</v>
      </c>
    </row>
    <row r="7" spans="1:16" s="83" customFormat="1" ht="84">
      <c r="A7" s="275"/>
      <c r="B7" s="275"/>
      <c r="C7" s="275"/>
      <c r="D7" s="275"/>
      <c r="E7" s="264"/>
      <c r="F7" s="264"/>
      <c r="G7" s="89" t="s">
        <v>15</v>
      </c>
      <c r="H7" s="89" t="s">
        <v>241</v>
      </c>
      <c r="I7" s="264"/>
      <c r="J7" s="264"/>
      <c r="K7" s="264"/>
      <c r="L7" s="264"/>
      <c r="M7" s="270"/>
      <c r="N7" s="88" t="s">
        <v>17</v>
      </c>
      <c r="O7" s="270"/>
      <c r="P7" s="270"/>
    </row>
    <row r="8" spans="1:16" s="83" customFormat="1" ht="10.5" customHeight="1">
      <c r="A8" s="87">
        <v>1</v>
      </c>
      <c r="B8" s="87">
        <v>2</v>
      </c>
      <c r="C8" s="87">
        <v>3</v>
      </c>
      <c r="D8" s="87">
        <v>4</v>
      </c>
      <c r="E8" s="87">
        <v>5</v>
      </c>
      <c r="F8" s="87">
        <v>6</v>
      </c>
      <c r="G8" s="87">
        <v>7</v>
      </c>
      <c r="H8" s="87">
        <v>8</v>
      </c>
      <c r="I8" s="87">
        <v>9</v>
      </c>
      <c r="J8" s="87">
        <v>10</v>
      </c>
      <c r="K8" s="87">
        <v>11</v>
      </c>
      <c r="L8" s="87">
        <v>12</v>
      </c>
      <c r="M8" s="87">
        <v>13</v>
      </c>
      <c r="N8" s="87">
        <v>14</v>
      </c>
      <c r="O8" s="87">
        <v>15</v>
      </c>
      <c r="P8" s="87">
        <v>16</v>
      </c>
    </row>
    <row r="9" spans="1:16" s="83" customFormat="1" ht="13.5">
      <c r="A9" s="85" t="s">
        <v>240</v>
      </c>
      <c r="B9" s="182"/>
      <c r="C9" s="78"/>
      <c r="D9" s="103">
        <f>SUM(D10:D10)</f>
        <v>5000</v>
      </c>
      <c r="E9" s="103">
        <f>SUM(E10:E10)</f>
        <v>5000</v>
      </c>
      <c r="F9" s="103">
        <f>SUM(F10:F10)</f>
        <v>5000</v>
      </c>
      <c r="G9" s="103">
        <f>SUM(G10:G10)</f>
        <v>0</v>
      </c>
      <c r="H9" s="103">
        <f>SUM(H10:H10)</f>
        <v>5000</v>
      </c>
      <c r="I9" s="103">
        <v>0</v>
      </c>
      <c r="J9" s="103">
        <v>0</v>
      </c>
      <c r="K9" s="103">
        <v>0</v>
      </c>
      <c r="L9" s="103">
        <f>SUM(L10:L10)</f>
        <v>0</v>
      </c>
      <c r="M9" s="103">
        <f>SUM(M10:M10)</f>
        <v>0</v>
      </c>
      <c r="N9" s="103">
        <f>SUM(N10:N10)</f>
        <v>0</v>
      </c>
      <c r="O9" s="103">
        <v>0</v>
      </c>
      <c r="P9" s="103">
        <v>0</v>
      </c>
    </row>
    <row r="10" spans="1:16" s="83" customFormat="1" ht="12.75">
      <c r="A10" s="183" t="s">
        <v>240</v>
      </c>
      <c r="B10" s="86" t="s">
        <v>239</v>
      </c>
      <c r="C10" s="75">
        <v>2110</v>
      </c>
      <c r="D10" s="101">
        <v>5000</v>
      </c>
      <c r="E10" s="101">
        <f>F10+L10</f>
        <v>5000</v>
      </c>
      <c r="F10" s="101">
        <f>H10</f>
        <v>5000</v>
      </c>
      <c r="G10" s="100">
        <v>0</v>
      </c>
      <c r="H10" s="100">
        <v>5000</v>
      </c>
      <c r="I10" s="100">
        <v>0</v>
      </c>
      <c r="J10" s="100">
        <v>0</v>
      </c>
      <c r="K10" s="100">
        <f>-T10</f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</row>
    <row r="11" spans="1:16" s="83" customFormat="1" ht="13.5">
      <c r="A11" s="79">
        <v>600</v>
      </c>
      <c r="B11" s="81"/>
      <c r="C11" s="78"/>
      <c r="D11" s="103">
        <f aca="true" t="shared" si="0" ref="D11:N11">SUM(D12:D12)</f>
        <v>1870</v>
      </c>
      <c r="E11" s="103">
        <f t="shared" si="0"/>
        <v>1870</v>
      </c>
      <c r="F11" s="103">
        <f t="shared" si="0"/>
        <v>1870</v>
      </c>
      <c r="G11" s="103">
        <f t="shared" si="0"/>
        <v>1870</v>
      </c>
      <c r="H11" s="103">
        <f t="shared" si="0"/>
        <v>0</v>
      </c>
      <c r="I11" s="103">
        <f t="shared" si="0"/>
        <v>0</v>
      </c>
      <c r="J11" s="103">
        <f t="shared" si="0"/>
        <v>0</v>
      </c>
      <c r="K11" s="103">
        <f t="shared" si="0"/>
        <v>0</v>
      </c>
      <c r="L11" s="103">
        <f t="shared" si="0"/>
        <v>0</v>
      </c>
      <c r="M11" s="103">
        <f t="shared" si="0"/>
        <v>0</v>
      </c>
      <c r="N11" s="103">
        <f t="shared" si="0"/>
        <v>0</v>
      </c>
      <c r="O11" s="103">
        <f>O13+O15</f>
        <v>0</v>
      </c>
      <c r="P11" s="103">
        <f>P13+P15</f>
        <v>0</v>
      </c>
    </row>
    <row r="12" spans="1:16" s="83" customFormat="1" ht="12.75">
      <c r="A12" s="77">
        <v>600</v>
      </c>
      <c r="B12" s="76">
        <v>60095</v>
      </c>
      <c r="C12" s="75">
        <v>2110</v>
      </c>
      <c r="D12" s="101">
        <v>1870</v>
      </c>
      <c r="E12" s="101">
        <f>SUM(F12)</f>
        <v>1870</v>
      </c>
      <c r="F12" s="101">
        <f>SUM(G12:H12)</f>
        <v>1870</v>
      </c>
      <c r="G12" s="100">
        <v>1870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f>SUM(O12+Q12+R12)</f>
        <v>0</v>
      </c>
      <c r="O12" s="100">
        <v>0</v>
      </c>
      <c r="P12" s="100">
        <v>0</v>
      </c>
    </row>
    <row r="13" spans="1:16" s="83" customFormat="1" ht="13.5">
      <c r="A13" s="85" t="s">
        <v>238</v>
      </c>
      <c r="B13" s="84"/>
      <c r="C13" s="78"/>
      <c r="D13" s="103">
        <f aca="true" t="shared" si="1" ref="D13:M13">SUM(D14)</f>
        <v>72000</v>
      </c>
      <c r="E13" s="103">
        <f t="shared" si="1"/>
        <v>72000</v>
      </c>
      <c r="F13" s="103">
        <f t="shared" si="1"/>
        <v>72000</v>
      </c>
      <c r="G13" s="103">
        <f t="shared" si="1"/>
        <v>48856</v>
      </c>
      <c r="H13" s="103">
        <f t="shared" si="1"/>
        <v>23144</v>
      </c>
      <c r="I13" s="103">
        <f t="shared" si="1"/>
        <v>0</v>
      </c>
      <c r="J13" s="103">
        <f t="shared" si="1"/>
        <v>0</v>
      </c>
      <c r="K13" s="103">
        <f t="shared" si="1"/>
        <v>0</v>
      </c>
      <c r="L13" s="103">
        <f t="shared" si="1"/>
        <v>0</v>
      </c>
      <c r="M13" s="103">
        <f t="shared" si="1"/>
        <v>0</v>
      </c>
      <c r="N13" s="103">
        <v>0</v>
      </c>
      <c r="O13" s="103">
        <f>SUM(O14)</f>
        <v>0</v>
      </c>
      <c r="P13" s="103">
        <f>SUM(P14)</f>
        <v>0</v>
      </c>
    </row>
    <row r="14" spans="1:18" s="83" customFormat="1" ht="12.75">
      <c r="A14" s="77">
        <v>700</v>
      </c>
      <c r="B14" s="76">
        <v>70005</v>
      </c>
      <c r="C14" s="75">
        <v>2110</v>
      </c>
      <c r="D14" s="101">
        <v>72000</v>
      </c>
      <c r="E14" s="101">
        <f>SUM(F14)</f>
        <v>72000</v>
      </c>
      <c r="F14" s="101">
        <f>SUM(G14:H14)</f>
        <v>72000</v>
      </c>
      <c r="G14" s="100">
        <v>48856</v>
      </c>
      <c r="H14" s="100">
        <v>23144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f>SUM(O14+Q14+R14)</f>
        <v>0</v>
      </c>
      <c r="O14" s="100">
        <v>0</v>
      </c>
      <c r="P14" s="100">
        <v>0</v>
      </c>
      <c r="Q14" s="80"/>
      <c r="R14" s="80"/>
    </row>
    <row r="15" spans="1:16" s="83" customFormat="1" ht="13.5">
      <c r="A15" s="79">
        <v>710</v>
      </c>
      <c r="B15" s="81"/>
      <c r="C15" s="78"/>
      <c r="D15" s="103">
        <f aca="true" t="shared" si="2" ref="D15:P15">SUM(D16:D17)</f>
        <v>685670</v>
      </c>
      <c r="E15" s="103">
        <f t="shared" si="2"/>
        <v>685670</v>
      </c>
      <c r="F15" s="103">
        <f t="shared" si="2"/>
        <v>685670</v>
      </c>
      <c r="G15" s="103">
        <f t="shared" si="2"/>
        <v>457488</v>
      </c>
      <c r="H15" s="103">
        <f t="shared" si="2"/>
        <v>228182</v>
      </c>
      <c r="I15" s="103">
        <f t="shared" si="2"/>
        <v>0</v>
      </c>
      <c r="J15" s="103">
        <f t="shared" si="2"/>
        <v>0</v>
      </c>
      <c r="K15" s="103">
        <f t="shared" si="2"/>
        <v>0</v>
      </c>
      <c r="L15" s="103">
        <f t="shared" si="2"/>
        <v>0</v>
      </c>
      <c r="M15" s="103">
        <f t="shared" si="2"/>
        <v>0</v>
      </c>
      <c r="N15" s="103">
        <f t="shared" si="2"/>
        <v>0</v>
      </c>
      <c r="O15" s="103">
        <f t="shared" si="2"/>
        <v>0</v>
      </c>
      <c r="P15" s="103">
        <f t="shared" si="2"/>
        <v>0</v>
      </c>
    </row>
    <row r="16" spans="1:18" s="83" customFormat="1" ht="12.75">
      <c r="A16" s="77">
        <v>710</v>
      </c>
      <c r="B16" s="76">
        <v>71012</v>
      </c>
      <c r="C16" s="75">
        <v>2110</v>
      </c>
      <c r="D16" s="101">
        <v>261000</v>
      </c>
      <c r="E16" s="101">
        <f>SUM(N16+F16)</f>
        <v>261000</v>
      </c>
      <c r="F16" s="101">
        <f>SUM(G16:K16)</f>
        <v>261000</v>
      </c>
      <c r="G16" s="100">
        <v>100000</v>
      </c>
      <c r="H16" s="100">
        <v>161000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f>SUM(O16+Q16+R16)</f>
        <v>0</v>
      </c>
      <c r="O16" s="100">
        <v>0</v>
      </c>
      <c r="P16" s="100">
        <v>0</v>
      </c>
      <c r="Q16" s="80"/>
      <c r="R16" s="80"/>
    </row>
    <row r="17" spans="1:16" s="83" customFormat="1" ht="12.75">
      <c r="A17" s="77">
        <v>710</v>
      </c>
      <c r="B17" s="76">
        <v>71015</v>
      </c>
      <c r="C17" s="75">
        <v>2110</v>
      </c>
      <c r="D17" s="101">
        <v>424670</v>
      </c>
      <c r="E17" s="101">
        <f>SUM(F17)</f>
        <v>424670</v>
      </c>
      <c r="F17" s="101">
        <f>SUM(G17:H17)</f>
        <v>424670</v>
      </c>
      <c r="G17" s="100">
        <v>357488</v>
      </c>
      <c r="H17" s="100">
        <v>67182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f>SUM(O17+Q17+R17)</f>
        <v>0</v>
      </c>
      <c r="O17" s="100">
        <v>0</v>
      </c>
      <c r="P17" s="100">
        <v>0</v>
      </c>
    </row>
    <row r="18" spans="1:16" s="83" customFormat="1" ht="13.5">
      <c r="A18" s="79">
        <v>750</v>
      </c>
      <c r="B18" s="81"/>
      <c r="C18" s="78"/>
      <c r="D18" s="103">
        <f aca="true" t="shared" si="3" ref="D18:P18">SUM(D19:D19)</f>
        <v>25200</v>
      </c>
      <c r="E18" s="103">
        <f t="shared" si="3"/>
        <v>25200</v>
      </c>
      <c r="F18" s="103">
        <f t="shared" si="3"/>
        <v>25200</v>
      </c>
      <c r="G18" s="103">
        <f t="shared" si="3"/>
        <v>16422.34</v>
      </c>
      <c r="H18" s="103">
        <f t="shared" si="3"/>
        <v>8777.66</v>
      </c>
      <c r="I18" s="103">
        <f t="shared" si="3"/>
        <v>0</v>
      </c>
      <c r="J18" s="103">
        <f t="shared" si="3"/>
        <v>0</v>
      </c>
      <c r="K18" s="103">
        <f t="shared" si="3"/>
        <v>0</v>
      </c>
      <c r="L18" s="103">
        <f t="shared" si="3"/>
        <v>0</v>
      </c>
      <c r="M18" s="103">
        <f t="shared" si="3"/>
        <v>0</v>
      </c>
      <c r="N18" s="103">
        <f t="shared" si="3"/>
        <v>0</v>
      </c>
      <c r="O18" s="103">
        <f t="shared" si="3"/>
        <v>0</v>
      </c>
      <c r="P18" s="103">
        <f t="shared" si="3"/>
        <v>0</v>
      </c>
    </row>
    <row r="19" spans="1:16" s="83" customFormat="1" ht="12.75">
      <c r="A19" s="77">
        <v>750</v>
      </c>
      <c r="B19" s="76">
        <v>75045</v>
      </c>
      <c r="C19" s="75">
        <v>2110</v>
      </c>
      <c r="D19" s="101">
        <v>25200</v>
      </c>
      <c r="E19" s="101">
        <f>SUM(F19)</f>
        <v>25200</v>
      </c>
      <c r="F19" s="101">
        <f>SUM(G19:H19)</f>
        <v>25200</v>
      </c>
      <c r="G19" s="100">
        <v>16422.34</v>
      </c>
      <c r="H19" s="100">
        <v>8777.66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f>SUM(O19+Q19+R19)</f>
        <v>0</v>
      </c>
      <c r="O19" s="100">
        <v>0</v>
      </c>
      <c r="P19" s="100">
        <v>0</v>
      </c>
    </row>
    <row r="20" spans="1:16" s="82" customFormat="1" ht="14.25" customHeight="1">
      <c r="A20" s="79">
        <v>754</v>
      </c>
      <c r="B20" s="81"/>
      <c r="C20" s="78"/>
      <c r="D20" s="103">
        <f>SUM(D21:D21)</f>
        <v>5189375</v>
      </c>
      <c r="E20" s="103">
        <f>E21</f>
        <v>5189375</v>
      </c>
      <c r="F20" s="103">
        <f aca="true" t="shared" si="4" ref="F20:K20">SUM(F21)</f>
        <v>5189375</v>
      </c>
      <c r="G20" s="103">
        <f t="shared" si="4"/>
        <v>4681975</v>
      </c>
      <c r="H20" s="103">
        <f t="shared" si="4"/>
        <v>319100</v>
      </c>
      <c r="I20" s="103">
        <f t="shared" si="4"/>
        <v>0</v>
      </c>
      <c r="J20" s="103">
        <f t="shared" si="4"/>
        <v>188300</v>
      </c>
      <c r="K20" s="103">
        <f t="shared" si="4"/>
        <v>0</v>
      </c>
      <c r="L20" s="103">
        <f>SUM(L21:L21)</f>
        <v>0</v>
      </c>
      <c r="M20" s="103">
        <f>SUM(M21:M21)</f>
        <v>0</v>
      </c>
      <c r="N20" s="103">
        <f>SUM(N21)</f>
        <v>0</v>
      </c>
      <c r="O20" s="103">
        <f>SUM(O21)</f>
        <v>0</v>
      </c>
      <c r="P20" s="103">
        <f>SUM(P21)</f>
        <v>0</v>
      </c>
    </row>
    <row r="21" spans="1:16" ht="12.75" customHeight="1">
      <c r="A21" s="77">
        <v>754</v>
      </c>
      <c r="B21" s="76">
        <v>75411</v>
      </c>
      <c r="C21" s="75">
        <v>2110</v>
      </c>
      <c r="D21" s="101">
        <v>5189375</v>
      </c>
      <c r="E21" s="101">
        <f>SUM(F21)</f>
        <v>5189375</v>
      </c>
      <c r="F21" s="101">
        <f>SUM(G21:J21)</f>
        <v>5189375</v>
      </c>
      <c r="G21" s="100">
        <v>4681975</v>
      </c>
      <c r="H21" s="100">
        <v>319100</v>
      </c>
      <c r="I21" s="100">
        <v>0</v>
      </c>
      <c r="J21" s="100">
        <v>188300</v>
      </c>
      <c r="K21" s="100">
        <v>0</v>
      </c>
      <c r="L21" s="100">
        <v>0</v>
      </c>
      <c r="M21" s="100">
        <v>0</v>
      </c>
      <c r="N21" s="100">
        <f>SUM(O21+Q21+R21)</f>
        <v>0</v>
      </c>
      <c r="O21" s="100">
        <v>0</v>
      </c>
      <c r="P21" s="100">
        <v>0</v>
      </c>
    </row>
    <row r="22" spans="1:16" ht="12.75" customHeight="1">
      <c r="A22" s="79">
        <v>755</v>
      </c>
      <c r="B22" s="81"/>
      <c r="C22" s="78"/>
      <c r="D22" s="103">
        <f>SUM(D23:D23)</f>
        <v>132000</v>
      </c>
      <c r="E22" s="103">
        <f>E23</f>
        <v>132000</v>
      </c>
      <c r="F22" s="103">
        <f aca="true" t="shared" si="5" ref="F22:K22">SUM(F23)</f>
        <v>132000</v>
      </c>
      <c r="G22" s="103">
        <f t="shared" si="5"/>
        <v>30030</v>
      </c>
      <c r="H22" s="103">
        <f t="shared" si="5"/>
        <v>37950</v>
      </c>
      <c r="I22" s="103">
        <f t="shared" si="5"/>
        <v>64020</v>
      </c>
      <c r="J22" s="103">
        <f t="shared" si="5"/>
        <v>0</v>
      </c>
      <c r="K22" s="103">
        <f t="shared" si="5"/>
        <v>0</v>
      </c>
      <c r="L22" s="103">
        <f>SUM(L23:L23)</f>
        <v>0</v>
      </c>
      <c r="M22" s="103">
        <f>SUM(M23:M23)</f>
        <v>0</v>
      </c>
      <c r="N22" s="103">
        <f>SUM(N23)</f>
        <v>0</v>
      </c>
      <c r="O22" s="103">
        <f>SUM(O23)</f>
        <v>0</v>
      </c>
      <c r="P22" s="103">
        <f>SUM(P23)</f>
        <v>0</v>
      </c>
    </row>
    <row r="23" spans="1:16" ht="17.25" customHeight="1">
      <c r="A23" s="77">
        <v>755</v>
      </c>
      <c r="B23" s="76">
        <v>75515</v>
      </c>
      <c r="C23" s="75">
        <v>2110</v>
      </c>
      <c r="D23" s="101">
        <v>132000</v>
      </c>
      <c r="E23" s="101">
        <f>SUM(F23)</f>
        <v>132000</v>
      </c>
      <c r="F23" s="101">
        <f>SUM(G23:J23)</f>
        <v>132000</v>
      </c>
      <c r="G23" s="100">
        <v>30030</v>
      </c>
      <c r="H23" s="100">
        <v>37950</v>
      </c>
      <c r="I23" s="100">
        <v>64020</v>
      </c>
      <c r="J23" s="100">
        <v>0</v>
      </c>
      <c r="K23" s="100">
        <v>0</v>
      </c>
      <c r="L23" s="100">
        <v>0</v>
      </c>
      <c r="M23" s="100">
        <v>0</v>
      </c>
      <c r="N23" s="100">
        <f>SUM(O23+Q23+R23)</f>
        <v>0</v>
      </c>
      <c r="O23" s="100">
        <v>0</v>
      </c>
      <c r="P23" s="100">
        <v>0</v>
      </c>
    </row>
    <row r="24" spans="1:16" ht="13.5">
      <c r="A24" s="79">
        <v>851</v>
      </c>
      <c r="B24" s="152"/>
      <c r="C24" s="78"/>
      <c r="D24" s="102">
        <f>D25</f>
        <v>2397521</v>
      </c>
      <c r="E24" s="102">
        <f aca="true" t="shared" si="6" ref="E24:P24">SUM(E25)</f>
        <v>2397521</v>
      </c>
      <c r="F24" s="102">
        <f t="shared" si="6"/>
        <v>2397521</v>
      </c>
      <c r="G24" s="102">
        <f t="shared" si="6"/>
        <v>0</v>
      </c>
      <c r="H24" s="102">
        <f t="shared" si="6"/>
        <v>2397521</v>
      </c>
      <c r="I24" s="102">
        <f t="shared" si="6"/>
        <v>0</v>
      </c>
      <c r="J24" s="102">
        <f t="shared" si="6"/>
        <v>0</v>
      </c>
      <c r="K24" s="102">
        <f t="shared" si="6"/>
        <v>0</v>
      </c>
      <c r="L24" s="102">
        <f t="shared" si="6"/>
        <v>0</v>
      </c>
      <c r="M24" s="102">
        <f t="shared" si="6"/>
        <v>0</v>
      </c>
      <c r="N24" s="102">
        <f t="shared" si="6"/>
        <v>0</v>
      </c>
      <c r="O24" s="102">
        <f t="shared" si="6"/>
        <v>0</v>
      </c>
      <c r="P24" s="102">
        <f t="shared" si="6"/>
        <v>0</v>
      </c>
    </row>
    <row r="25" spans="1:17" ht="12.75">
      <c r="A25" s="77">
        <v>851</v>
      </c>
      <c r="B25" s="76">
        <v>85156</v>
      </c>
      <c r="C25" s="75">
        <v>2110</v>
      </c>
      <c r="D25" s="100">
        <v>2397521</v>
      </c>
      <c r="E25" s="101">
        <f>SUM(H25)</f>
        <v>2397521</v>
      </c>
      <c r="F25" s="101">
        <f>SUM(H25)</f>
        <v>2397521</v>
      </c>
      <c r="G25" s="100">
        <v>0</v>
      </c>
      <c r="H25" s="100">
        <v>2397521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f>SUM(O25+Q25+R25)</f>
        <v>0</v>
      </c>
      <c r="O25" s="100">
        <v>0</v>
      </c>
      <c r="P25" s="100">
        <v>0</v>
      </c>
      <c r="Q25" s="80"/>
    </row>
    <row r="26" spans="1:17" ht="13.5">
      <c r="A26" s="79">
        <v>852</v>
      </c>
      <c r="B26" s="152"/>
      <c r="C26" s="78"/>
      <c r="D26" s="102">
        <f aca="true" t="shared" si="7" ref="D26:P26">SUM(D27:D28)</f>
        <v>1169400</v>
      </c>
      <c r="E26" s="102">
        <f t="shared" si="7"/>
        <v>1169400</v>
      </c>
      <c r="F26" s="102">
        <f t="shared" si="7"/>
        <v>1169400</v>
      </c>
      <c r="G26" s="102">
        <f t="shared" si="7"/>
        <v>664499</v>
      </c>
      <c r="H26" s="102">
        <f t="shared" si="7"/>
        <v>504601</v>
      </c>
      <c r="I26" s="102">
        <f t="shared" si="7"/>
        <v>0</v>
      </c>
      <c r="J26" s="102">
        <f t="shared" si="7"/>
        <v>300</v>
      </c>
      <c r="K26" s="102">
        <f t="shared" si="7"/>
        <v>0</v>
      </c>
      <c r="L26" s="102">
        <f t="shared" si="7"/>
        <v>0</v>
      </c>
      <c r="M26" s="102">
        <f t="shared" si="7"/>
        <v>0</v>
      </c>
      <c r="N26" s="102">
        <f t="shared" si="7"/>
        <v>0</v>
      </c>
      <c r="O26" s="102">
        <f t="shared" si="7"/>
        <v>0</v>
      </c>
      <c r="P26" s="102">
        <f t="shared" si="7"/>
        <v>0</v>
      </c>
      <c r="Q26" s="80"/>
    </row>
    <row r="27" spans="1:17" ht="12.75">
      <c r="A27" s="77">
        <v>852</v>
      </c>
      <c r="B27" s="76">
        <v>85203</v>
      </c>
      <c r="C27" s="75">
        <v>2110</v>
      </c>
      <c r="D27" s="100">
        <v>1164000</v>
      </c>
      <c r="E27" s="101">
        <f>SUM(F27)</f>
        <v>1164000</v>
      </c>
      <c r="F27" s="101">
        <f>SUM(G27:J27)</f>
        <v>1164000</v>
      </c>
      <c r="G27" s="100">
        <v>659499</v>
      </c>
      <c r="H27" s="100">
        <v>504201</v>
      </c>
      <c r="I27" s="100">
        <v>0</v>
      </c>
      <c r="J27" s="100">
        <v>300</v>
      </c>
      <c r="K27" s="100">
        <v>0</v>
      </c>
      <c r="L27" s="100">
        <v>0</v>
      </c>
      <c r="M27" s="100">
        <v>0</v>
      </c>
      <c r="N27" s="100">
        <f>SUM(O27+Q27+R27)</f>
        <v>0</v>
      </c>
      <c r="O27" s="100">
        <v>0</v>
      </c>
      <c r="P27" s="100">
        <v>0</v>
      </c>
      <c r="Q27" s="80"/>
    </row>
    <row r="28" spans="1:17" ht="12.75">
      <c r="A28" s="77">
        <v>852</v>
      </c>
      <c r="B28" s="76">
        <v>85205</v>
      </c>
      <c r="C28" s="75">
        <v>2110</v>
      </c>
      <c r="D28" s="100">
        <v>5400</v>
      </c>
      <c r="E28" s="101">
        <f>SUM(F28)</f>
        <v>5400</v>
      </c>
      <c r="F28" s="101">
        <f>SUM(G28:J28)</f>
        <v>5400</v>
      </c>
      <c r="G28" s="100">
        <v>5000</v>
      </c>
      <c r="H28" s="100">
        <v>400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f>SUM(O28+Q28+R28)</f>
        <v>0</v>
      </c>
      <c r="O28" s="100">
        <v>0</v>
      </c>
      <c r="P28" s="100">
        <v>0</v>
      </c>
      <c r="Q28" s="80"/>
    </row>
    <row r="29" spans="1:16" ht="13.5">
      <c r="A29" s="79">
        <v>853</v>
      </c>
      <c r="B29" s="152"/>
      <c r="C29" s="78"/>
      <c r="D29" s="102">
        <f>SUM(D30)</f>
        <v>713494.5</v>
      </c>
      <c r="E29" s="102">
        <f>E30</f>
        <v>713494.5</v>
      </c>
      <c r="F29" s="102">
        <f>F30</f>
        <v>713494.5</v>
      </c>
      <c r="G29" s="102">
        <f>G30</f>
        <v>572400</v>
      </c>
      <c r="H29" s="102">
        <f>H30</f>
        <v>140094.5</v>
      </c>
      <c r="I29" s="102">
        <f aca="true" t="shared" si="8" ref="I29:P29">SUM(I30)</f>
        <v>0</v>
      </c>
      <c r="J29" s="102">
        <f t="shared" si="8"/>
        <v>1000</v>
      </c>
      <c r="K29" s="102">
        <f t="shared" si="8"/>
        <v>0</v>
      </c>
      <c r="L29" s="102">
        <f t="shared" si="8"/>
        <v>0</v>
      </c>
      <c r="M29" s="102">
        <f t="shared" si="8"/>
        <v>0</v>
      </c>
      <c r="N29" s="102">
        <f t="shared" si="8"/>
        <v>0</v>
      </c>
      <c r="O29" s="102">
        <f t="shared" si="8"/>
        <v>0</v>
      </c>
      <c r="P29" s="102">
        <f t="shared" si="8"/>
        <v>0</v>
      </c>
    </row>
    <row r="30" spans="1:16" ht="12.75">
      <c r="A30" s="77">
        <v>853</v>
      </c>
      <c r="B30" s="76">
        <v>85321</v>
      </c>
      <c r="C30" s="75">
        <v>2110</v>
      </c>
      <c r="D30" s="100">
        <v>713494.5</v>
      </c>
      <c r="E30" s="101">
        <f>SUM(H30+G30+E38+J30)</f>
        <v>713494.5</v>
      </c>
      <c r="F30" s="100">
        <f>SUM(G30:K30)</f>
        <v>713494.5</v>
      </c>
      <c r="G30" s="100">
        <v>572400</v>
      </c>
      <c r="H30" s="100">
        <v>140094.5</v>
      </c>
      <c r="I30" s="100">
        <v>0</v>
      </c>
      <c r="J30" s="100">
        <v>1000</v>
      </c>
      <c r="K30" s="100">
        <v>0</v>
      </c>
      <c r="L30" s="100">
        <v>0</v>
      </c>
      <c r="M30" s="100">
        <f>SUM(N30+P30+Q30)</f>
        <v>0</v>
      </c>
      <c r="N30" s="100">
        <v>0</v>
      </c>
      <c r="O30" s="100">
        <v>0</v>
      </c>
      <c r="P30" s="100">
        <v>0</v>
      </c>
    </row>
    <row r="31" spans="1:16" ht="13.5">
      <c r="A31" s="79">
        <v>855</v>
      </c>
      <c r="B31" s="152"/>
      <c r="C31" s="78"/>
      <c r="D31" s="102">
        <f aca="true" t="shared" si="9" ref="D31:P31">SUM(D32:D33)</f>
        <v>220798</v>
      </c>
      <c r="E31" s="102">
        <f t="shared" si="9"/>
        <v>220798</v>
      </c>
      <c r="F31" s="102">
        <f t="shared" si="9"/>
        <v>220798</v>
      </c>
      <c r="G31" s="102">
        <f t="shared" si="9"/>
        <v>2170</v>
      </c>
      <c r="H31" s="102">
        <f t="shared" si="9"/>
        <v>37</v>
      </c>
      <c r="I31" s="102">
        <f t="shared" si="9"/>
        <v>0</v>
      </c>
      <c r="J31" s="102">
        <f t="shared" si="9"/>
        <v>218591</v>
      </c>
      <c r="K31" s="102">
        <f t="shared" si="9"/>
        <v>0</v>
      </c>
      <c r="L31" s="102">
        <f t="shared" si="9"/>
        <v>0</v>
      </c>
      <c r="M31" s="102">
        <f t="shared" si="9"/>
        <v>0</v>
      </c>
      <c r="N31" s="102">
        <f t="shared" si="9"/>
        <v>0</v>
      </c>
      <c r="O31" s="102">
        <f t="shared" si="9"/>
        <v>0</v>
      </c>
      <c r="P31" s="102">
        <f t="shared" si="9"/>
        <v>0</v>
      </c>
    </row>
    <row r="32" spans="1:16" ht="12.75">
      <c r="A32" s="77">
        <v>855</v>
      </c>
      <c r="B32" s="76">
        <v>85508</v>
      </c>
      <c r="C32" s="75">
        <v>2160</v>
      </c>
      <c r="D32" s="100">
        <v>83727</v>
      </c>
      <c r="E32" s="101">
        <f>SUM(H32+G32+J32)</f>
        <v>83727</v>
      </c>
      <c r="F32" s="100">
        <f>SUM(G32:K32)</f>
        <v>83727</v>
      </c>
      <c r="G32" s="100">
        <v>800</v>
      </c>
      <c r="H32" s="100">
        <v>37</v>
      </c>
      <c r="I32" s="100">
        <v>0</v>
      </c>
      <c r="J32" s="100">
        <v>82890</v>
      </c>
      <c r="K32" s="100">
        <v>0</v>
      </c>
      <c r="L32" s="100">
        <v>0</v>
      </c>
      <c r="M32" s="100">
        <f>SUM(N32+P32+Q32)</f>
        <v>0</v>
      </c>
      <c r="N32" s="100">
        <v>0</v>
      </c>
      <c r="O32" s="100">
        <v>0</v>
      </c>
      <c r="P32" s="100">
        <v>0</v>
      </c>
    </row>
    <row r="33" spans="1:16" ht="12.75">
      <c r="A33" s="77">
        <v>855</v>
      </c>
      <c r="B33" s="76">
        <v>85510</v>
      </c>
      <c r="C33" s="75">
        <v>2160</v>
      </c>
      <c r="D33" s="100">
        <v>137071</v>
      </c>
      <c r="E33" s="101">
        <f>SUM(H33+G33+J33)</f>
        <v>137071</v>
      </c>
      <c r="F33" s="100">
        <f>SUM(G33:K33)</f>
        <v>137071</v>
      </c>
      <c r="G33" s="100">
        <v>1370</v>
      </c>
      <c r="H33" s="100">
        <v>0</v>
      </c>
      <c r="I33" s="100">
        <v>0</v>
      </c>
      <c r="J33" s="100">
        <v>135701</v>
      </c>
      <c r="K33" s="100">
        <v>0</v>
      </c>
      <c r="L33" s="100">
        <v>0</v>
      </c>
      <c r="M33" s="100">
        <f>SUM(N33+P33+Q33)</f>
        <v>0</v>
      </c>
      <c r="N33" s="100">
        <v>0</v>
      </c>
      <c r="O33" s="100">
        <v>0</v>
      </c>
      <c r="P33" s="100">
        <v>0</v>
      </c>
    </row>
    <row r="34" spans="1:16" ht="14.25">
      <c r="A34" s="271" t="s">
        <v>93</v>
      </c>
      <c r="B34" s="271"/>
      <c r="C34" s="271"/>
      <c r="D34" s="99">
        <f aca="true" t="shared" si="10" ref="D34:P34">SUM(D9+D11+D13+D15+D18+D20+D22+D24+D26+D29+D31)</f>
        <v>10612328.5</v>
      </c>
      <c r="E34" s="99">
        <f t="shared" si="10"/>
        <v>10612328.5</v>
      </c>
      <c r="F34" s="99">
        <f t="shared" si="10"/>
        <v>10612328.5</v>
      </c>
      <c r="G34" s="99">
        <f t="shared" si="10"/>
        <v>6475710.34</v>
      </c>
      <c r="H34" s="99">
        <f t="shared" si="10"/>
        <v>3664407.16</v>
      </c>
      <c r="I34" s="99">
        <f t="shared" si="10"/>
        <v>64020</v>
      </c>
      <c r="J34" s="99">
        <f t="shared" si="10"/>
        <v>408191</v>
      </c>
      <c r="K34" s="99">
        <f t="shared" si="10"/>
        <v>0</v>
      </c>
      <c r="L34" s="99">
        <f t="shared" si="10"/>
        <v>0</v>
      </c>
      <c r="M34" s="99">
        <f t="shared" si="10"/>
        <v>0</v>
      </c>
      <c r="N34" s="99">
        <f t="shared" si="10"/>
        <v>0</v>
      </c>
      <c r="O34" s="99">
        <f t="shared" si="10"/>
        <v>0</v>
      </c>
      <c r="P34" s="99">
        <f t="shared" si="10"/>
        <v>0</v>
      </c>
    </row>
    <row r="35" ht="12.75">
      <c r="E35" s="74"/>
    </row>
    <row r="37" spans="7:8" ht="12.75">
      <c r="G37" s="72"/>
      <c r="H37" s="72"/>
    </row>
    <row r="38" spans="1:16" ht="12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9"/>
      <c r="L38" s="9"/>
      <c r="M38" s="9"/>
      <c r="N38" s="9"/>
      <c r="O38" s="9"/>
      <c r="P38" s="9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72"/>
    </row>
  </sheetData>
  <sheetProtection/>
  <mergeCells count="19">
    <mergeCell ref="A34:C34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Rady Powiatu w Opatowie Nr LXII.41.2022 
z dnia 20 czerwca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view="pageLayout" zoomScale="78" zoomScalePageLayoutView="78" workbookViewId="0" topLeftCell="A1">
      <selection activeCell="E27" sqref="E27"/>
    </sheetView>
  </sheetViews>
  <sheetFormatPr defaultColWidth="9.33203125" defaultRowHeight="12.75"/>
  <cols>
    <col min="1" max="1" width="32.16015625" style="119" customWidth="1"/>
    <col min="2" max="2" width="4.66015625" style="119" customWidth="1"/>
    <col min="3" max="3" width="6.83203125" style="119" customWidth="1"/>
    <col min="4" max="4" width="9.16015625" style="119" customWidth="1"/>
    <col min="5" max="5" width="13.33203125" style="119" customWidth="1"/>
    <col min="6" max="6" width="14.5" style="119" customWidth="1"/>
    <col min="7" max="7" width="13.66015625" style="119" customWidth="1"/>
    <col min="8" max="8" width="11.16015625" style="119" customWidth="1"/>
    <col min="9" max="9" width="13.16015625" style="119" customWidth="1"/>
    <col min="10" max="10" width="12.5" style="119" customWidth="1"/>
    <col min="11" max="12" width="9.83203125" style="119" customWidth="1"/>
    <col min="13" max="13" width="7.5" style="119" customWidth="1"/>
    <col min="14" max="14" width="9" style="119" customWidth="1"/>
    <col min="15" max="15" width="13.83203125" style="119" customWidth="1"/>
    <col min="16" max="16" width="14.33203125" style="118" customWidth="1"/>
    <col min="17" max="17" width="12.5" style="118" customWidth="1"/>
    <col min="18" max="18" width="8.83203125" style="118" customWidth="1"/>
    <col min="19" max="19" width="11.5" style="118" customWidth="1"/>
    <col min="20" max="20" width="9.33203125" style="118" customWidth="1"/>
    <col min="21" max="21" width="10.83203125" style="118" bestFit="1" customWidth="1"/>
    <col min="22" max="16384" width="9.33203125" style="118" customWidth="1"/>
  </cols>
  <sheetData>
    <row r="1" spans="1:19" ht="18.75" customHeight="1">
      <c r="A1" s="285" t="s">
        <v>348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</row>
    <row r="2" spans="1:19" ht="18.7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</row>
    <row r="3" spans="1:19" ht="12.75">
      <c r="A3" s="94"/>
      <c r="B3" s="94"/>
      <c r="C3" s="94"/>
      <c r="D3" s="94"/>
      <c r="E3" s="94"/>
      <c r="F3" s="94"/>
      <c r="G3" s="94"/>
      <c r="H3" s="93"/>
      <c r="I3" s="93"/>
      <c r="J3" s="93"/>
      <c r="K3" s="93"/>
      <c r="L3" s="93"/>
      <c r="M3" s="93"/>
      <c r="N3" s="93"/>
      <c r="O3" s="93"/>
      <c r="P3" s="92"/>
      <c r="Q3" s="92"/>
      <c r="R3" s="92"/>
      <c r="S3" s="91" t="s">
        <v>250</v>
      </c>
    </row>
    <row r="4" spans="1:19" s="132" customFormat="1" ht="11.25">
      <c r="A4" s="273" t="s">
        <v>347</v>
      </c>
      <c r="B4" s="262" t="s">
        <v>1</v>
      </c>
      <c r="C4" s="262" t="s">
        <v>2</v>
      </c>
      <c r="D4" s="273" t="s">
        <v>3</v>
      </c>
      <c r="E4" s="273" t="s">
        <v>346</v>
      </c>
      <c r="F4" s="273" t="s">
        <v>345</v>
      </c>
      <c r="G4" s="279" t="s">
        <v>20</v>
      </c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0"/>
    </row>
    <row r="5" spans="1:19" s="132" customFormat="1" ht="11.25">
      <c r="A5" s="274"/>
      <c r="B5" s="263"/>
      <c r="C5" s="263"/>
      <c r="D5" s="274"/>
      <c r="E5" s="274"/>
      <c r="F5" s="274"/>
      <c r="G5" s="273" t="s">
        <v>26</v>
      </c>
      <c r="H5" s="278" t="s">
        <v>20</v>
      </c>
      <c r="I5" s="278"/>
      <c r="J5" s="278"/>
      <c r="K5" s="278"/>
      <c r="L5" s="278"/>
      <c r="M5" s="278"/>
      <c r="N5" s="278"/>
      <c r="O5" s="273" t="s">
        <v>247</v>
      </c>
      <c r="P5" s="282" t="s">
        <v>20</v>
      </c>
      <c r="Q5" s="283"/>
      <c r="R5" s="283"/>
      <c r="S5" s="284"/>
    </row>
    <row r="6" spans="1:19" s="132" customFormat="1" ht="11.25">
      <c r="A6" s="274"/>
      <c r="B6" s="263"/>
      <c r="C6" s="263"/>
      <c r="D6" s="274"/>
      <c r="E6" s="274"/>
      <c r="F6" s="274"/>
      <c r="G6" s="274"/>
      <c r="H6" s="279" t="s">
        <v>246</v>
      </c>
      <c r="I6" s="280"/>
      <c r="J6" s="273" t="s">
        <v>245</v>
      </c>
      <c r="K6" s="273" t="s">
        <v>244</v>
      </c>
      <c r="L6" s="273" t="s">
        <v>243</v>
      </c>
      <c r="M6" s="273" t="s">
        <v>344</v>
      </c>
      <c r="N6" s="273" t="s">
        <v>343</v>
      </c>
      <c r="O6" s="274"/>
      <c r="P6" s="279" t="s">
        <v>22</v>
      </c>
      <c r="Q6" s="134" t="s">
        <v>21</v>
      </c>
      <c r="R6" s="278" t="s">
        <v>25</v>
      </c>
      <c r="S6" s="278" t="s">
        <v>342</v>
      </c>
    </row>
    <row r="7" spans="1:19" s="132" customFormat="1" ht="94.5">
      <c r="A7" s="275"/>
      <c r="B7" s="264"/>
      <c r="C7" s="264"/>
      <c r="D7" s="275"/>
      <c r="E7" s="275"/>
      <c r="F7" s="275"/>
      <c r="G7" s="275"/>
      <c r="H7" s="98" t="s">
        <v>15</v>
      </c>
      <c r="I7" s="98" t="s">
        <v>241</v>
      </c>
      <c r="J7" s="275"/>
      <c r="K7" s="275"/>
      <c r="L7" s="275"/>
      <c r="M7" s="275"/>
      <c r="N7" s="275"/>
      <c r="O7" s="275"/>
      <c r="P7" s="278"/>
      <c r="Q7" s="133" t="s">
        <v>17</v>
      </c>
      <c r="R7" s="278"/>
      <c r="S7" s="278"/>
    </row>
    <row r="8" spans="1:19" ht="12" customHeight="1">
      <c r="A8" s="131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1">
        <v>10</v>
      </c>
      <c r="K8" s="131">
        <v>11</v>
      </c>
      <c r="L8" s="131">
        <v>12</v>
      </c>
      <c r="M8" s="131">
        <v>13</v>
      </c>
      <c r="N8" s="131">
        <v>14</v>
      </c>
      <c r="O8" s="131">
        <v>15</v>
      </c>
      <c r="P8" s="131">
        <v>16</v>
      </c>
      <c r="Q8" s="131">
        <v>17</v>
      </c>
      <c r="R8" s="131">
        <v>18</v>
      </c>
      <c r="S8" s="131">
        <v>19</v>
      </c>
    </row>
    <row r="9" spans="1:21" ht="48.75" customHeight="1">
      <c r="A9" s="277" t="s">
        <v>341</v>
      </c>
      <c r="B9" s="277"/>
      <c r="C9" s="277"/>
      <c r="D9" s="130"/>
      <c r="E9" s="122">
        <f aca="true" t="shared" si="0" ref="E9:S9">SUM(E10:E18)</f>
        <v>5031729</v>
      </c>
      <c r="F9" s="122">
        <f t="shared" si="0"/>
        <v>912671</v>
      </c>
      <c r="G9" s="122">
        <f t="shared" si="0"/>
        <v>912671</v>
      </c>
      <c r="H9" s="122">
        <f t="shared" si="0"/>
        <v>0</v>
      </c>
      <c r="I9" s="122">
        <f t="shared" si="0"/>
        <v>160800</v>
      </c>
      <c r="J9" s="122">
        <f t="shared" si="0"/>
        <v>751871</v>
      </c>
      <c r="K9" s="122">
        <f t="shared" si="0"/>
        <v>0</v>
      </c>
      <c r="L9" s="122">
        <f t="shared" si="0"/>
        <v>0</v>
      </c>
      <c r="M9" s="122">
        <f t="shared" si="0"/>
        <v>0</v>
      </c>
      <c r="N9" s="122">
        <f t="shared" si="0"/>
        <v>0</v>
      </c>
      <c r="O9" s="122">
        <f t="shared" si="0"/>
        <v>0</v>
      </c>
      <c r="P9" s="122">
        <f t="shared" si="0"/>
        <v>0</v>
      </c>
      <c r="Q9" s="122">
        <f t="shared" si="0"/>
        <v>0</v>
      </c>
      <c r="R9" s="122">
        <f t="shared" si="0"/>
        <v>0</v>
      </c>
      <c r="S9" s="122">
        <f t="shared" si="0"/>
        <v>0</v>
      </c>
      <c r="U9" s="129"/>
    </row>
    <row r="10" spans="1:19" s="128" customFormat="1" ht="20.25" customHeight="1">
      <c r="A10" s="127" t="s">
        <v>340</v>
      </c>
      <c r="B10" s="126">
        <v>600</v>
      </c>
      <c r="C10" s="126">
        <v>60004</v>
      </c>
      <c r="D10" s="125" t="s">
        <v>339</v>
      </c>
      <c r="E10" s="124">
        <v>150000</v>
      </c>
      <c r="F10" s="124">
        <f aca="true" t="shared" si="1" ref="F10:F18">G10</f>
        <v>150000</v>
      </c>
      <c r="G10" s="124">
        <f aca="true" t="shared" si="2" ref="G10:G18">H10+I10+J10+K10+L10+M10+N10</f>
        <v>150000</v>
      </c>
      <c r="H10" s="124">
        <v>0</v>
      </c>
      <c r="I10" s="124">
        <v>150000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</row>
    <row r="11" spans="1:19" s="128" customFormat="1" ht="20.25" customHeight="1">
      <c r="A11" s="127" t="s">
        <v>338</v>
      </c>
      <c r="B11" s="126">
        <v>853</v>
      </c>
      <c r="C11" s="126">
        <v>85321</v>
      </c>
      <c r="D11" s="125">
        <v>2320</v>
      </c>
      <c r="E11" s="124">
        <v>10800</v>
      </c>
      <c r="F11" s="124">
        <f t="shared" si="1"/>
        <v>10800</v>
      </c>
      <c r="G11" s="124">
        <f t="shared" si="2"/>
        <v>10800</v>
      </c>
      <c r="H11" s="124">
        <v>0</v>
      </c>
      <c r="I11" s="124">
        <v>10800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</row>
    <row r="12" spans="1:19" s="128" customFormat="1" ht="20.25" customHeight="1">
      <c r="A12" s="137" t="s">
        <v>336</v>
      </c>
      <c r="B12" s="138">
        <v>853</v>
      </c>
      <c r="C12" s="138">
        <v>85311</v>
      </c>
      <c r="D12" s="86" t="s">
        <v>337</v>
      </c>
      <c r="E12" s="139">
        <v>185712</v>
      </c>
      <c r="F12" s="139">
        <f t="shared" si="1"/>
        <v>38069</v>
      </c>
      <c r="G12" s="139">
        <f t="shared" si="2"/>
        <v>38069</v>
      </c>
      <c r="H12" s="139">
        <v>0</v>
      </c>
      <c r="I12" s="139">
        <v>0</v>
      </c>
      <c r="J12" s="139">
        <v>38069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</row>
    <row r="13" spans="1:19" ht="21.75" customHeight="1">
      <c r="A13" s="137" t="s">
        <v>336</v>
      </c>
      <c r="B13" s="138">
        <v>853</v>
      </c>
      <c r="C13" s="138">
        <v>85311</v>
      </c>
      <c r="D13" s="86">
        <v>2580</v>
      </c>
      <c r="E13" s="139">
        <v>0</v>
      </c>
      <c r="F13" s="139">
        <f t="shared" si="1"/>
        <v>425802</v>
      </c>
      <c r="G13" s="139">
        <f t="shared" si="2"/>
        <v>425802</v>
      </c>
      <c r="H13" s="139">
        <v>0</v>
      </c>
      <c r="I13" s="139">
        <v>0</v>
      </c>
      <c r="J13" s="139">
        <v>425802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</row>
    <row r="14" spans="1:19" ht="21.75" customHeight="1">
      <c r="A14" s="137" t="s">
        <v>335</v>
      </c>
      <c r="B14" s="138">
        <v>855</v>
      </c>
      <c r="C14" s="138">
        <v>85508</v>
      </c>
      <c r="D14" s="86" t="s">
        <v>334</v>
      </c>
      <c r="E14" s="139">
        <v>164392</v>
      </c>
      <c r="F14" s="139">
        <f t="shared" si="1"/>
        <v>0</v>
      </c>
      <c r="G14" s="139">
        <f t="shared" si="2"/>
        <v>0</v>
      </c>
      <c r="H14" s="139">
        <v>0</v>
      </c>
      <c r="I14" s="139">
        <v>0</v>
      </c>
      <c r="J14" s="139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</row>
    <row r="15" spans="1:19" ht="21.75" customHeight="1">
      <c r="A15" s="137" t="s">
        <v>335</v>
      </c>
      <c r="B15" s="138">
        <v>855</v>
      </c>
      <c r="C15" s="138">
        <v>85508</v>
      </c>
      <c r="D15" s="86">
        <v>2320</v>
      </c>
      <c r="E15" s="139">
        <v>76524</v>
      </c>
      <c r="F15" s="139">
        <f t="shared" si="1"/>
        <v>263000</v>
      </c>
      <c r="G15" s="139">
        <f t="shared" si="2"/>
        <v>263000</v>
      </c>
      <c r="H15" s="139">
        <v>0</v>
      </c>
      <c r="I15" s="139">
        <v>0</v>
      </c>
      <c r="J15" s="139">
        <v>263000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4">
        <v>0</v>
      </c>
    </row>
    <row r="16" spans="1:19" ht="21.75" customHeight="1">
      <c r="A16" s="137" t="s">
        <v>333</v>
      </c>
      <c r="B16" s="138">
        <v>855</v>
      </c>
      <c r="C16" s="138">
        <v>85510</v>
      </c>
      <c r="D16" s="86" t="s">
        <v>334</v>
      </c>
      <c r="E16" s="139">
        <v>599076</v>
      </c>
      <c r="F16" s="139">
        <f t="shared" si="1"/>
        <v>0</v>
      </c>
      <c r="G16" s="139">
        <f t="shared" si="2"/>
        <v>0</v>
      </c>
      <c r="H16" s="139">
        <v>0</v>
      </c>
      <c r="I16" s="139">
        <v>0</v>
      </c>
      <c r="J16" s="139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</row>
    <row r="17" spans="1:19" ht="21.75" customHeight="1">
      <c r="A17" s="137" t="s">
        <v>333</v>
      </c>
      <c r="B17" s="138">
        <v>855</v>
      </c>
      <c r="C17" s="138">
        <v>85510</v>
      </c>
      <c r="D17" s="86">
        <v>2320</v>
      </c>
      <c r="E17" s="139">
        <v>3845225</v>
      </c>
      <c r="F17" s="139">
        <f t="shared" si="1"/>
        <v>0</v>
      </c>
      <c r="G17" s="139">
        <f t="shared" si="2"/>
        <v>0</v>
      </c>
      <c r="H17" s="139">
        <v>0</v>
      </c>
      <c r="I17" s="139">
        <v>0</v>
      </c>
      <c r="J17" s="139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</row>
    <row r="18" spans="1:19" ht="27.75" customHeight="1">
      <c r="A18" s="127" t="s">
        <v>332</v>
      </c>
      <c r="B18" s="126">
        <v>921</v>
      </c>
      <c r="C18" s="126">
        <v>92116</v>
      </c>
      <c r="D18" s="125">
        <v>2310</v>
      </c>
      <c r="E18" s="124">
        <v>0</v>
      </c>
      <c r="F18" s="124">
        <f t="shared" si="1"/>
        <v>25000</v>
      </c>
      <c r="G18" s="124">
        <f t="shared" si="2"/>
        <v>25000</v>
      </c>
      <c r="H18" s="124">
        <v>0</v>
      </c>
      <c r="I18" s="124">
        <v>0</v>
      </c>
      <c r="J18" s="124">
        <v>25000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24">
        <v>0</v>
      </c>
      <c r="R18" s="124">
        <v>0</v>
      </c>
      <c r="S18" s="124">
        <v>0</v>
      </c>
    </row>
    <row r="19" spans="1:19" ht="30.75" customHeight="1">
      <c r="A19" s="256" t="s">
        <v>93</v>
      </c>
      <c r="B19" s="256"/>
      <c r="C19" s="256"/>
      <c r="D19" s="123"/>
      <c r="E19" s="122">
        <f aca="true" t="shared" si="3" ref="E19:S19">SUM(E9)</f>
        <v>5031729</v>
      </c>
      <c r="F19" s="122">
        <f t="shared" si="3"/>
        <v>912671</v>
      </c>
      <c r="G19" s="122">
        <f t="shared" si="3"/>
        <v>912671</v>
      </c>
      <c r="H19" s="122">
        <f t="shared" si="3"/>
        <v>0</v>
      </c>
      <c r="I19" s="122">
        <f t="shared" si="3"/>
        <v>160800</v>
      </c>
      <c r="J19" s="122">
        <f t="shared" si="3"/>
        <v>751871</v>
      </c>
      <c r="K19" s="122">
        <f t="shared" si="3"/>
        <v>0</v>
      </c>
      <c r="L19" s="122">
        <f t="shared" si="3"/>
        <v>0</v>
      </c>
      <c r="M19" s="122">
        <f t="shared" si="3"/>
        <v>0</v>
      </c>
      <c r="N19" s="122">
        <f t="shared" si="3"/>
        <v>0</v>
      </c>
      <c r="O19" s="122">
        <f t="shared" si="3"/>
        <v>0</v>
      </c>
      <c r="P19" s="122">
        <f t="shared" si="3"/>
        <v>0</v>
      </c>
      <c r="Q19" s="122">
        <f t="shared" si="3"/>
        <v>0</v>
      </c>
      <c r="R19" s="122">
        <f t="shared" si="3"/>
        <v>0</v>
      </c>
      <c r="S19" s="122">
        <f t="shared" si="3"/>
        <v>0</v>
      </c>
    </row>
    <row r="20" spans="1:19" ht="12.7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2"/>
      <c r="Q20" s="92"/>
      <c r="R20" s="92"/>
      <c r="S20" s="92"/>
    </row>
    <row r="21" spans="1:19" ht="12.75">
      <c r="A21" s="93"/>
      <c r="B21" s="93"/>
      <c r="C21" s="93"/>
      <c r="D21" s="93"/>
      <c r="E21" s="121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2"/>
      <c r="Q21" s="92"/>
      <c r="R21" s="92"/>
      <c r="S21" s="92"/>
    </row>
    <row r="22" spans="1:19" ht="12.7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2"/>
      <c r="Q22" s="92"/>
      <c r="R22" s="92"/>
      <c r="S22" s="92"/>
    </row>
    <row r="23" spans="5:9" ht="12.75">
      <c r="E23" s="120"/>
      <c r="F23" s="120"/>
      <c r="G23" s="120"/>
      <c r="H23" s="120"/>
      <c r="I23" s="120"/>
    </row>
  </sheetData>
  <sheetProtection/>
  <mergeCells count="23">
    <mergeCell ref="A1:S2"/>
    <mergeCell ref="O5:O7"/>
    <mergeCell ref="A4:A7"/>
    <mergeCell ref="J6:J7"/>
    <mergeCell ref="B4:B7"/>
    <mergeCell ref="E4:E7"/>
    <mergeCell ref="S6:S7"/>
    <mergeCell ref="A19:C19"/>
    <mergeCell ref="G4:S4"/>
    <mergeCell ref="P5:S5"/>
    <mergeCell ref="M6:M7"/>
    <mergeCell ref="P6:P7"/>
    <mergeCell ref="F4:F7"/>
    <mergeCell ref="K6:K7"/>
    <mergeCell ref="R6:R7"/>
    <mergeCell ref="N6:N7"/>
    <mergeCell ref="G5:G7"/>
    <mergeCell ref="A9:C9"/>
    <mergeCell ref="D4:D7"/>
    <mergeCell ref="H5:N5"/>
    <mergeCell ref="L6:L7"/>
    <mergeCell ref="H6:I6"/>
    <mergeCell ref="C4:C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LXII.41.2022 
z dnia 20 czerwca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view="pageLayout" workbookViewId="0" topLeftCell="A1">
      <selection activeCell="G8" sqref="G8"/>
    </sheetView>
  </sheetViews>
  <sheetFormatPr defaultColWidth="9.33203125" defaultRowHeight="12.75"/>
  <cols>
    <col min="1" max="1" width="5.5" style="8" customWidth="1"/>
    <col min="2" max="2" width="9.33203125" style="8" customWidth="1"/>
    <col min="3" max="3" width="12.33203125" style="8" customWidth="1"/>
    <col min="4" max="4" width="27" style="8" customWidth="1"/>
    <col min="5" max="5" width="28.33203125" style="8" customWidth="1"/>
    <col min="6" max="6" width="17.16015625" style="8" customWidth="1"/>
    <col min="7" max="16384" width="9.33203125" style="8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286" t="s">
        <v>331</v>
      </c>
      <c r="B2" s="286"/>
      <c r="C2" s="286"/>
      <c r="D2" s="286"/>
      <c r="E2" s="286"/>
      <c r="F2" s="286"/>
    </row>
    <row r="3" spans="4:6" ht="12.75">
      <c r="D3" s="6"/>
      <c r="E3" s="6"/>
      <c r="F3" s="117" t="s">
        <v>0</v>
      </c>
    </row>
    <row r="4" spans="1:6" ht="43.5" customHeight="1">
      <c r="A4" s="116" t="s">
        <v>91</v>
      </c>
      <c r="B4" s="116" t="s">
        <v>1</v>
      </c>
      <c r="C4" s="116" t="s">
        <v>2</v>
      </c>
      <c r="D4" s="115" t="s">
        <v>330</v>
      </c>
      <c r="E4" s="116" t="s">
        <v>329</v>
      </c>
      <c r="F4" s="115" t="s">
        <v>328</v>
      </c>
    </row>
    <row r="5" spans="1:6" ht="12.75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</row>
    <row r="6" spans="1:6" ht="26.25" customHeight="1">
      <c r="A6" s="290" t="s">
        <v>327</v>
      </c>
      <c r="B6" s="291"/>
      <c r="C6" s="291"/>
      <c r="D6" s="291"/>
      <c r="E6" s="292"/>
      <c r="F6" s="113">
        <f>SUM(F7:F10)</f>
        <v>326069</v>
      </c>
    </row>
    <row r="7" spans="1:6" ht="55.5" customHeight="1">
      <c r="A7" s="136" t="s">
        <v>82</v>
      </c>
      <c r="B7" s="168">
        <v>853</v>
      </c>
      <c r="C7" s="168">
        <v>85311</v>
      </c>
      <c r="D7" s="169" t="s">
        <v>326</v>
      </c>
      <c r="E7" s="169" t="s">
        <v>325</v>
      </c>
      <c r="F7" s="170">
        <v>22895</v>
      </c>
    </row>
    <row r="8" spans="1:6" ht="55.5" customHeight="1">
      <c r="A8" s="136" t="s">
        <v>81</v>
      </c>
      <c r="B8" s="168">
        <v>853</v>
      </c>
      <c r="C8" s="168">
        <v>85311</v>
      </c>
      <c r="D8" s="169" t="s">
        <v>349</v>
      </c>
      <c r="E8" s="169" t="s">
        <v>325</v>
      </c>
      <c r="F8" s="170">
        <v>15174</v>
      </c>
    </row>
    <row r="9" spans="1:6" ht="43.5" customHeight="1">
      <c r="A9" s="136" t="s">
        <v>80</v>
      </c>
      <c r="B9" s="136">
        <v>855</v>
      </c>
      <c r="C9" s="136">
        <v>85508</v>
      </c>
      <c r="D9" s="184" t="s">
        <v>324</v>
      </c>
      <c r="E9" s="184" t="s">
        <v>323</v>
      </c>
      <c r="F9" s="185">
        <v>263000</v>
      </c>
    </row>
    <row r="10" spans="1:6" ht="33.75" customHeight="1">
      <c r="A10" s="112" t="s">
        <v>79</v>
      </c>
      <c r="B10" s="112">
        <v>921</v>
      </c>
      <c r="C10" s="112">
        <v>92116</v>
      </c>
      <c r="D10" s="111" t="s">
        <v>322</v>
      </c>
      <c r="E10" s="111" t="s">
        <v>321</v>
      </c>
      <c r="F10" s="110">
        <v>25000</v>
      </c>
    </row>
    <row r="11" spans="1:6" ht="33.75" customHeight="1">
      <c r="A11" s="293" t="s">
        <v>320</v>
      </c>
      <c r="B11" s="294"/>
      <c r="C11" s="294"/>
      <c r="D11" s="294"/>
      <c r="E11" s="295"/>
      <c r="F11" s="109">
        <f>SUM(F12:F12)</f>
        <v>64020</v>
      </c>
    </row>
    <row r="12" spans="1:6" ht="47.25" customHeight="1">
      <c r="A12" s="108" t="s">
        <v>82</v>
      </c>
      <c r="B12" s="108">
        <v>755</v>
      </c>
      <c r="C12" s="108">
        <v>75515</v>
      </c>
      <c r="D12" s="107" t="s">
        <v>319</v>
      </c>
      <c r="E12" s="107" t="s">
        <v>318</v>
      </c>
      <c r="F12" s="106">
        <v>64020</v>
      </c>
    </row>
    <row r="13" spans="1:6" ht="21" customHeight="1">
      <c r="A13" s="287" t="s">
        <v>93</v>
      </c>
      <c r="B13" s="288"/>
      <c r="C13" s="288"/>
      <c r="D13" s="289"/>
      <c r="E13" s="105"/>
      <c r="F13" s="104">
        <f>SUM(F6+F11)</f>
        <v>390089</v>
      </c>
    </row>
  </sheetData>
  <sheetProtection/>
  <mergeCells count="4">
    <mergeCell ref="A2:F2"/>
    <mergeCell ref="A13:D13"/>
    <mergeCell ref="A6:E6"/>
    <mergeCell ref="A11:E11"/>
  </mergeCells>
  <printOptions/>
  <pageMargins left="0.75" right="0.75" top="1.09375" bottom="1" header="0.5" footer="0.5"/>
  <pageSetup orientation="portrait" paperSize="9" r:id="rId1"/>
  <headerFooter alignWithMargins="0">
    <oddHeader xml:space="preserve">&amp;RZałącznik nr &amp;A
do uchwały Rady Powiatu w Opatowie nr LXII.41.2022 
z dnia 20 czerwca 2022 r.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view="pageLayout" workbookViewId="0" topLeftCell="A1">
      <selection activeCell="I4" sqref="I4"/>
    </sheetView>
  </sheetViews>
  <sheetFormatPr defaultColWidth="9.33203125" defaultRowHeight="12.75"/>
  <cols>
    <col min="1" max="1" width="5.5" style="8" customWidth="1"/>
    <col min="2" max="2" width="22" style="8" customWidth="1"/>
    <col min="3" max="3" width="8.66015625" style="8" customWidth="1"/>
    <col min="4" max="4" width="11" style="8" customWidth="1"/>
    <col min="5" max="5" width="16" style="8" customWidth="1"/>
    <col min="6" max="7" width="14.83203125" style="8" customWidth="1"/>
    <col min="8" max="8" width="15.33203125" style="8" customWidth="1"/>
    <col min="9" max="16384" width="9.33203125" style="8" customWidth="1"/>
  </cols>
  <sheetData>
    <row r="1" spans="1:8" ht="35.25" customHeight="1">
      <c r="A1" s="296" t="s">
        <v>383</v>
      </c>
      <c r="B1" s="296"/>
      <c r="C1" s="296"/>
      <c r="D1" s="296"/>
      <c r="E1" s="296"/>
      <c r="F1" s="296"/>
      <c r="G1" s="296"/>
      <c r="H1" s="296"/>
    </row>
    <row r="2" spans="1:8" ht="16.5">
      <c r="A2" s="297"/>
      <c r="B2" s="297"/>
      <c r="C2" s="297"/>
      <c r="D2" s="297"/>
      <c r="E2" s="297"/>
      <c r="F2" s="297"/>
      <c r="G2" s="297"/>
      <c r="H2" s="297"/>
    </row>
    <row r="3" spans="1:8" ht="12.75">
      <c r="A3" s="6"/>
      <c r="B3" s="6"/>
      <c r="C3" s="6"/>
      <c r="D3" s="6"/>
      <c r="E3" s="6"/>
      <c r="F3" s="6"/>
      <c r="G3" s="6"/>
      <c r="H3" s="166" t="s">
        <v>0</v>
      </c>
    </row>
    <row r="4" spans="1:8" s="92" customFormat="1" ht="55.5" customHeight="1">
      <c r="A4" s="165" t="s">
        <v>91</v>
      </c>
      <c r="B4" s="165" t="s">
        <v>382</v>
      </c>
      <c r="C4" s="163" t="s">
        <v>1</v>
      </c>
      <c r="D4" s="164" t="s">
        <v>2</v>
      </c>
      <c r="E4" s="163" t="s">
        <v>381</v>
      </c>
      <c r="F4" s="163" t="s">
        <v>380</v>
      </c>
      <c r="G4" s="163" t="s">
        <v>379</v>
      </c>
      <c r="H4" s="163" t="s">
        <v>378</v>
      </c>
    </row>
    <row r="5" spans="1:8" ht="7.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ht="33.75" customHeight="1">
      <c r="A6" s="161" t="s">
        <v>82</v>
      </c>
      <c r="B6" s="162" t="s">
        <v>220</v>
      </c>
      <c r="C6" s="161">
        <v>801</v>
      </c>
      <c r="D6" s="161">
        <v>80115</v>
      </c>
      <c r="E6" s="159">
        <v>0</v>
      </c>
      <c r="F6" s="160">
        <v>80000</v>
      </c>
      <c r="G6" s="160">
        <v>80000</v>
      </c>
      <c r="H6" s="159">
        <v>0</v>
      </c>
    </row>
    <row r="7" spans="1:8" ht="21.75" customHeight="1">
      <c r="A7" s="161"/>
      <c r="B7" s="162"/>
      <c r="C7" s="161">
        <v>854</v>
      </c>
      <c r="D7" s="161">
        <v>85410</v>
      </c>
      <c r="E7" s="159">
        <v>0</v>
      </c>
      <c r="F7" s="160">
        <v>615360</v>
      </c>
      <c r="G7" s="160">
        <v>615360</v>
      </c>
      <c r="H7" s="159">
        <v>0</v>
      </c>
    </row>
    <row r="8" spans="1:8" ht="21.75" customHeight="1">
      <c r="A8" s="161"/>
      <c r="B8" s="162"/>
      <c r="C8" s="161"/>
      <c r="D8" s="161">
        <v>85417</v>
      </c>
      <c r="E8" s="159">
        <v>0</v>
      </c>
      <c r="F8" s="160">
        <v>10000</v>
      </c>
      <c r="G8" s="160">
        <v>10000</v>
      </c>
      <c r="H8" s="159">
        <v>0</v>
      </c>
    </row>
    <row r="9" spans="1:8" ht="30" customHeight="1">
      <c r="A9" s="161" t="s">
        <v>81</v>
      </c>
      <c r="B9" s="162" t="s">
        <v>377</v>
      </c>
      <c r="C9" s="161">
        <v>801</v>
      </c>
      <c r="D9" s="161">
        <v>80120</v>
      </c>
      <c r="E9" s="159">
        <v>0</v>
      </c>
      <c r="F9" s="160">
        <v>160700</v>
      </c>
      <c r="G9" s="160">
        <v>160700</v>
      </c>
      <c r="H9" s="159">
        <v>0</v>
      </c>
    </row>
    <row r="10" spans="1:8" ht="30" customHeight="1">
      <c r="A10" s="161" t="s">
        <v>80</v>
      </c>
      <c r="B10" s="162" t="s">
        <v>376</v>
      </c>
      <c r="C10" s="161">
        <v>801</v>
      </c>
      <c r="D10" s="161">
        <v>80115</v>
      </c>
      <c r="E10" s="159">
        <v>0</v>
      </c>
      <c r="F10" s="160">
        <v>36400</v>
      </c>
      <c r="G10" s="160">
        <v>36400</v>
      </c>
      <c r="H10" s="159">
        <v>0</v>
      </c>
    </row>
    <row r="11" spans="1:8" ht="31.5" customHeight="1">
      <c r="A11" s="161"/>
      <c r="B11" s="162"/>
      <c r="C11" s="161">
        <v>801</v>
      </c>
      <c r="D11" s="161">
        <v>80148</v>
      </c>
      <c r="E11" s="159">
        <v>0</v>
      </c>
      <c r="F11" s="160">
        <v>147300</v>
      </c>
      <c r="G11" s="160">
        <v>147300</v>
      </c>
      <c r="H11" s="159">
        <v>0</v>
      </c>
    </row>
    <row r="12" spans="1:8" ht="21.75" customHeight="1">
      <c r="A12" s="157"/>
      <c r="B12" s="158"/>
      <c r="C12" s="157">
        <v>854</v>
      </c>
      <c r="D12" s="157">
        <v>85410</v>
      </c>
      <c r="E12" s="186">
        <v>0</v>
      </c>
      <c r="F12" s="187">
        <v>93920</v>
      </c>
      <c r="G12" s="187">
        <v>93920</v>
      </c>
      <c r="H12" s="186">
        <v>0</v>
      </c>
    </row>
    <row r="13" spans="1:8" s="153" customFormat="1" ht="21.75" customHeight="1">
      <c r="A13" s="258" t="s">
        <v>93</v>
      </c>
      <c r="B13" s="258"/>
      <c r="C13" s="156"/>
      <c r="D13" s="156"/>
      <c r="E13" s="154">
        <f>SUM(E6:E11)</f>
        <v>0</v>
      </c>
      <c r="F13" s="155">
        <f>SUM(F6:F12)</f>
        <v>1143680</v>
      </c>
      <c r="G13" s="155">
        <f>SUM(G6:G12)</f>
        <v>1143680</v>
      </c>
      <c r="H13" s="154">
        <f>SUM(H6:H11)</f>
        <v>0</v>
      </c>
    </row>
    <row r="14" ht="4.5" customHeight="1"/>
  </sheetData>
  <sheetProtection/>
  <mergeCells count="3">
    <mergeCell ref="A1:H1"/>
    <mergeCell ref="A2:H2"/>
    <mergeCell ref="A13:B13"/>
  </mergeCells>
  <printOptions horizontalCentered="1"/>
  <pageMargins left="0.5118110236220472" right="0.5118110236220472" top="1.1979166666666667" bottom="0.7874015748031497" header="0.5118110236220472" footer="0.5118110236220472"/>
  <pageSetup orientation="portrait" paperSize="9" r:id="rId1"/>
  <headerFooter alignWithMargins="0">
    <oddHeader xml:space="preserve">&amp;R&amp;9Załącznik nr 9
do uchwały Rady Powiatu w Opatowie nr LXII.41.2022
z dnia 20 czerwca 2022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2022-06-15T15:00:03Z</cp:lastPrinted>
  <dcterms:created xsi:type="dcterms:W3CDTF">2014-11-12T06:55:05Z</dcterms:created>
  <dcterms:modified xsi:type="dcterms:W3CDTF">2022-07-05T10:52:10Z</dcterms:modified>
  <cp:category/>
  <cp:version/>
  <cp:contentType/>
  <cp:contentStatus/>
</cp:coreProperties>
</file>